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01E5F5-395A-4DD5-9666-3D6B573D32BC}" xr6:coauthVersionLast="40" xr6:coauthVersionMax="40" xr10:uidLastSave="{00000000-0000-0000-0000-000000000000}"/>
  <workbookProtection workbookAlgorithmName="SHA-512" workbookHashValue="vAB0WLgupgpXaiu0gOvXGvKjyZhGyaGN4bYn7XIYD6X9337WO41jD/n/vW22MJOEq12bBnaow/v/aTsv/MfRfg==" workbookSaltValue="5P000KQJAI40ELoWdCVKuA==" workbookSpinCount="100000" lockStructure="1"/>
  <bookViews>
    <workbookView xWindow="0" yWindow="0" windowWidth="28800" windowHeight="11625" xr2:uid="{00000000-000D-0000-FFFF-FFFF00000000}"/>
  </bookViews>
  <sheets>
    <sheet name="IIVTNU" sheetId="1" r:id="rId1"/>
  </sheets>
  <calcPr calcId="191029"/>
</workbook>
</file>

<file path=xl/calcChain.xml><?xml version="1.0" encoding="utf-8"?>
<calcChain xmlns="http://schemas.openxmlformats.org/spreadsheetml/2006/main">
  <c r="L81" i="1" l="1"/>
  <c r="N78" i="1"/>
  <c r="M78" i="1"/>
  <c r="L78" i="1"/>
  <c r="K76" i="1"/>
  <c r="K71" i="1"/>
  <c r="K70" i="1"/>
  <c r="K59" i="1"/>
  <c r="V58" i="1"/>
  <c r="V59" i="1" s="1"/>
  <c r="N79" i="1" s="1"/>
  <c r="U58" i="1"/>
  <c r="U59" i="1" s="1"/>
  <c r="M79" i="1" s="1"/>
  <c r="T58" i="1"/>
  <c r="T59" i="1" s="1"/>
  <c r="L79" i="1" s="1"/>
  <c r="N48" i="1"/>
  <c r="K48" i="1"/>
  <c r="K44" i="1"/>
  <c r="K42" i="1"/>
  <c r="K41" i="1"/>
  <c r="B38" i="1"/>
  <c r="J35" i="1"/>
  <c r="T32" i="1"/>
  <c r="T31" i="1"/>
  <c r="N29" i="1"/>
  <c r="N31" i="1" s="1"/>
  <c r="K29" i="1"/>
  <c r="L26" i="1"/>
  <c r="L24" i="1"/>
  <c r="T22" i="1"/>
  <c r="U22" i="1" s="1"/>
  <c r="V22" i="1" s="1"/>
  <c r="L22" i="1"/>
  <c r="T21" i="1"/>
  <c r="U21" i="1" s="1"/>
  <c r="V21" i="1" s="1"/>
  <c r="V20" i="1"/>
  <c r="U20" i="1"/>
  <c r="T20" i="1"/>
  <c r="Z19" i="1"/>
  <c r="Y19" i="1"/>
  <c r="X19" i="1"/>
  <c r="W19" i="1"/>
  <c r="Y20" i="1" l="1"/>
  <c r="Y21" i="1"/>
  <c r="W21" i="1"/>
  <c r="X21" i="1"/>
  <c r="Y22" i="1"/>
  <c r="X22" i="1"/>
  <c r="W22" i="1"/>
  <c r="L61" i="1"/>
  <c r="W20" i="1"/>
  <c r="K30" i="1"/>
  <c r="X20" i="1"/>
  <c r="T26" i="1"/>
  <c r="Z22" i="1" l="1"/>
  <c r="V26" i="1"/>
  <c r="V29" i="1" s="1"/>
  <c r="V27" i="1"/>
  <c r="V28" i="1"/>
  <c r="Z21" i="1"/>
  <c r="Z20" i="1"/>
  <c r="W26" i="1" l="1"/>
  <c r="W28" i="1"/>
  <c r="X28" i="1" s="1"/>
  <c r="W27" i="1"/>
  <c r="X27" i="1" s="1"/>
  <c r="W29" i="1" l="1"/>
  <c r="X26" i="1"/>
  <c r="X29" i="1" s="1"/>
  <c r="K61" i="1" s="1"/>
  <c r="K63" i="1" s="1"/>
  <c r="J65" i="1" l="1"/>
  <c r="K87" i="1"/>
  <c r="K91" i="1" s="1"/>
  <c r="K97" i="1" s="1"/>
</calcChain>
</file>

<file path=xl/sharedStrings.xml><?xml version="1.0" encoding="utf-8"?>
<sst xmlns="http://schemas.openxmlformats.org/spreadsheetml/2006/main" count="97" uniqueCount="94">
  <si>
    <t>UTILIDAD</t>
  </si>
  <si>
    <r>
      <rPr>
        <sz val="10"/>
        <color theme="1"/>
        <rFont val="Calibri"/>
      </rPr>
      <t xml:space="preserve">La </t>
    </r>
    <r>
      <rPr>
        <b/>
        <sz val="10"/>
        <color theme="1"/>
        <rFont val="Calibri"/>
      </rPr>
      <t>Base Imponible del impuesto</t>
    </r>
    <r>
      <rPr>
        <sz val="10"/>
        <color theme="1"/>
        <rFont val="Calibri"/>
      </rPr>
      <t xml:space="preserve"> es el incremento de valor de los terrenos que podrá calcularse:
- Por el </t>
    </r>
    <r>
      <rPr>
        <u/>
        <sz val="10"/>
        <color theme="1"/>
        <rFont val="Calibri"/>
      </rPr>
      <t>método real</t>
    </r>
    <r>
      <rPr>
        <sz val="10"/>
        <color theme="1"/>
        <rFont val="Calibri"/>
      </rPr>
      <t xml:space="preserve">: Será la diferencia entre los valores de transmisión y de adquisición que consten en sus respectivos títulos o el comprobado por la Admon. En el caso de transmisiones lucrativas se tomará el valor declarado en el Impuesto de Sucesiones y Donaciones.
En caso de decremento de valor, la operación no estará sujeta al IIVTNU.
- Por el </t>
    </r>
    <r>
      <rPr>
        <u/>
        <sz val="10"/>
        <color theme="1"/>
        <rFont val="Calibri"/>
      </rPr>
      <t>método objetivo</t>
    </r>
    <r>
      <rPr>
        <sz val="10"/>
        <color theme="1"/>
        <rFont val="Calibri"/>
      </rPr>
      <t>: Sobre el valor del terreno se aplicará el coeficiente que corresponda según su periodo de generación.
El valor del terreno será, de forma general, el valor catastral del mismo.</t>
    </r>
  </si>
  <si>
    <t>INSTRUCCIONES</t>
  </si>
  <si>
    <t>SIMULADOR</t>
  </si>
  <si>
    <r>
      <rPr>
        <sz val="10"/>
        <color rgb="FF000000"/>
        <rFont val="Calibri"/>
      </rPr>
      <t>Tienen que introducirse los siguientes datos</t>
    </r>
    <r>
      <rPr>
        <b/>
        <sz val="10"/>
        <color rgb="FF000000"/>
        <rFont val="Calibri"/>
      </rPr>
      <t xml:space="preserve"> (casillas en amarillo):</t>
    </r>
  </si>
  <si>
    <r>
      <rPr>
        <sz val="10"/>
        <color rgb="FF000000"/>
        <rFont val="Calibri"/>
      </rPr>
      <t>*</t>
    </r>
    <r>
      <rPr>
        <vertAlign val="superscript"/>
        <sz val="10"/>
        <color rgb="FF000000"/>
        <rFont val="Calibri"/>
      </rPr>
      <t>1</t>
    </r>
    <r>
      <rPr>
        <sz val="10"/>
        <color rgb="FF000000"/>
        <rFont val="Calibri"/>
      </rPr>
      <t xml:space="preserve"> Coeficiente reductor que pondera el grado de actualización del valor del terreno a efectos del método objetivo.</t>
    </r>
    <r>
      <rPr>
        <i/>
        <sz val="10"/>
        <color rgb="FF0070C0"/>
        <rFont val="Calibri"/>
      </rPr>
      <t xml:space="preserve"> </t>
    </r>
  </si>
  <si>
    <t>DATOS DE LA OPERACIÓN</t>
  </si>
  <si>
    <t>¿Qué derecho se está transmitiendo?</t>
  </si>
  <si>
    <r>
      <rPr>
        <sz val="9"/>
        <color theme="1"/>
        <rFont val="Calibri"/>
      </rPr>
      <t>¿Se aplica coeficiente reductor en su Ayuntamiento?*</t>
    </r>
    <r>
      <rPr>
        <vertAlign val="superscript"/>
        <sz val="9"/>
        <color theme="1"/>
        <rFont val="Calibri"/>
      </rPr>
      <t>1</t>
    </r>
  </si>
  <si>
    <t>No</t>
  </si>
  <si>
    <r>
      <rPr>
        <sz val="10"/>
        <color theme="1"/>
        <rFont val="Calibri"/>
      </rPr>
      <t xml:space="preserve">Coeficiente:
</t>
    </r>
    <r>
      <rPr>
        <i/>
        <sz val="10"/>
        <color theme="1"/>
        <rFont val="Calibri"/>
      </rPr>
      <t>(Max 15%)</t>
    </r>
  </si>
  <si>
    <t>Tipo de bien:</t>
  </si>
  <si>
    <t>% valor catastral del suelo:</t>
  </si>
  <si>
    <r>
      <rPr>
        <b/>
        <u/>
        <sz val="10"/>
        <color rgb="FF000000"/>
        <rFont val="Calibri"/>
      </rPr>
      <t xml:space="preserve">DATOS DE LA ADQUISICIÓN: </t>
    </r>
    <r>
      <rPr>
        <b/>
        <sz val="10"/>
        <color rgb="FF000000"/>
        <rFont val="Calibri"/>
      </rPr>
      <t xml:space="preserve">
</t>
    </r>
    <r>
      <rPr>
        <sz val="10"/>
        <color rgb="FF000000"/>
        <rFont val="Calibri"/>
      </rPr>
      <t xml:space="preserve">
Se deberá indicar la fecha o fechas de adquisición y el % adquirido del total del inmueble o solar en cada fecha de adquisición.
El </t>
    </r>
    <r>
      <rPr>
        <b/>
        <sz val="10"/>
        <color rgb="FF000000"/>
        <rFont val="Calibri"/>
      </rPr>
      <t>valor de adquisición</t>
    </r>
    <r>
      <rPr>
        <sz val="10"/>
        <color rgb="FF000000"/>
        <rFont val="Calibri"/>
      </rPr>
      <t xml:space="preserve"> será para:
- </t>
    </r>
    <r>
      <rPr>
        <u/>
        <sz val="10"/>
        <color rgb="FF000000"/>
        <rFont val="Calibri"/>
      </rPr>
      <t>Transmisiones lucrativas</t>
    </r>
    <r>
      <rPr>
        <sz val="10"/>
        <color rgb="FF000000"/>
        <rFont val="Calibri"/>
      </rPr>
      <t xml:space="preserve">: El declarado en Impuesto de Sucesiones y Donaciones.
- </t>
    </r>
    <r>
      <rPr>
        <u/>
        <sz val="10"/>
        <color rgb="FF000000"/>
        <rFont val="Calibri"/>
      </rPr>
      <t>Transmisiones onerosas</t>
    </r>
    <r>
      <rPr>
        <sz val="10"/>
        <color rgb="FF000000"/>
        <rFont val="Calibri"/>
      </rPr>
      <t>: El que conste en el título o el comprobado por la Admon.</t>
    </r>
  </si>
  <si>
    <t>ADQUISICIÓN:</t>
  </si>
  <si>
    <t>BI Final</t>
  </si>
  <si>
    <t>Tipo de operaciones:</t>
  </si>
  <si>
    <t>BI</t>
  </si>
  <si>
    <t>BI Reducido</t>
  </si>
  <si>
    <t>BI (PVC)</t>
  </si>
  <si>
    <t>¿Hay varias fechas de adquisición?</t>
  </si>
  <si>
    <t>Pleno dominio</t>
  </si>
  <si>
    <t>Nuda propiedad</t>
  </si>
  <si>
    <t>Fecha de adquisición (1ª)</t>
  </si>
  <si>
    <t>% adquirido:</t>
  </si>
  <si>
    <t>Usufructo</t>
  </si>
  <si>
    <t>Fecha de adquisición (2ª)</t>
  </si>
  <si>
    <t>Cálculo del valor de adquisición método REAL:</t>
  </si>
  <si>
    <t>VTA/COMPRA</t>
  </si>
  <si>
    <t>Y</t>
  </si>
  <si>
    <t>Z</t>
  </si>
  <si>
    <t>COMPRA PRORRATEADA</t>
  </si>
  <si>
    <t>Fecha de adquisición (3ª)</t>
  </si>
  <si>
    <t>1ª ADQ</t>
  </si>
  <si>
    <t>2ª ADQ</t>
  </si>
  <si>
    <t>3ª ADQ</t>
  </si>
  <si>
    <t>% total adquirido:</t>
  </si>
  <si>
    <t xml:space="preserve">Valor de adquisición total: </t>
  </si>
  <si>
    <t>Valor de adquisición del suelo:</t>
  </si>
  <si>
    <t>Valor de adquisición total:</t>
  </si>
  <si>
    <t>DATOS DE LA TRANSMISIÓN:</t>
  </si>
  <si>
    <t>TRANSMISIÓN:</t>
  </si>
  <si>
    <t>% adquirido total</t>
  </si>
  <si>
    <r>
      <rPr>
        <b/>
        <sz val="10"/>
        <color rgb="FF000000"/>
        <rFont val="Calibri"/>
      </rPr>
      <t>Fecha de transmisión</t>
    </r>
    <r>
      <rPr>
        <sz val="10"/>
        <color rgb="FF000000"/>
        <rFont val="Calibri"/>
      </rPr>
      <t>: Fecha de devengo del impuesto.</t>
    </r>
  </si>
  <si>
    <t>Fecha de la transmisión:</t>
  </si>
  <si>
    <r>
      <rPr>
        <sz val="10"/>
        <color rgb="FF000000"/>
        <rFont val="Calibri"/>
      </rPr>
      <t xml:space="preserve">El </t>
    </r>
    <r>
      <rPr>
        <b/>
        <sz val="10"/>
        <color rgb="FF000000"/>
        <rFont val="Calibri"/>
      </rPr>
      <t>valor de transmisión</t>
    </r>
    <r>
      <rPr>
        <sz val="10"/>
        <color rgb="FF000000"/>
        <rFont val="Calibri"/>
      </rPr>
      <t xml:space="preserve"> será para:
- Transmisiones lucrativas: El declarado en Impto de Sucesiones y Donaciones.
- Transmisiones onerosas: El que conste en el título o el comprobado por la Admon. </t>
    </r>
    <r>
      <rPr>
        <i/>
        <sz val="10"/>
        <color rgb="FF0066CC"/>
        <rFont val="Calibri"/>
      </rPr>
      <t>No deben incluirse los gastos o tributos que graven dichas operaciones.</t>
    </r>
  </si>
  <si>
    <t>Periodo de generación</t>
  </si>
  <si>
    <t>Coeficiente</t>
  </si>
  <si>
    <t>Valor Catastral Suelo:</t>
  </si>
  <si>
    <t>% Transmitido:</t>
  </si>
  <si>
    <t>Datos del Usufructo / Nuda Propiedad:</t>
  </si>
  <si>
    <r>
      <rPr>
        <b/>
        <sz val="10"/>
        <color rgb="FF000000"/>
        <rFont val="Calibri"/>
      </rPr>
      <t xml:space="preserve">Datos del Ususfructo / Nuda Propiedad:
</t>
    </r>
    <r>
      <rPr>
        <sz val="10"/>
        <color rgb="FF000000"/>
        <rFont val="Calibri"/>
      </rPr>
      <t xml:space="preserve">% transmitido de tu propiedad: se indicará el % sobre el total de tu propiedad que se transmite.
</t>
    </r>
    <r>
      <rPr>
        <i/>
        <sz val="10"/>
        <color rgb="FF000000"/>
        <rFont val="Calibri"/>
      </rPr>
      <t>Ej: Si se posee el 50% del inmueble y se transmite el usufructo de ese 50% del inmueble, se deberá indicar el 100%.</t>
    </r>
  </si>
  <si>
    <t>Edad del usufructuario:</t>
  </si>
  <si>
    <t>% usufructo:</t>
  </si>
  <si>
    <t>% nuda propiedad:</t>
  </si>
  <si>
    <t>% transmitido de tu propiedad:</t>
  </si>
  <si>
    <t xml:space="preserve">% transmitido: </t>
  </si>
  <si>
    <t>% total transmitido:</t>
  </si>
  <si>
    <t>Valor de transmisión del suelo:</t>
  </si>
  <si>
    <t xml:space="preserve">CÁLCULO DE LA CUOTA </t>
  </si>
  <si>
    <t>BASE IMPONIBLE MÉTODO REAL</t>
  </si>
  <si>
    <t>1ª adquisición</t>
  </si>
  <si>
    <t>2ª adquisición</t>
  </si>
  <si>
    <t>3ª adquisición</t>
  </si>
  <si>
    <t>Periodo de generación:</t>
  </si>
  <si>
    <t>Valor de transmisión:</t>
  </si>
  <si>
    <t>Periodo generación a aplicar:</t>
  </si>
  <si>
    <t>Valor de adquisición:</t>
  </si>
  <si>
    <t>Bonificaciones:</t>
  </si>
  <si>
    <t xml:space="preserve">Base Imponible: </t>
  </si>
  <si>
    <t>Ninguna</t>
  </si>
  <si>
    <t>Operaciones a título lucrativo por mortis causa a favor de descendientes, cónyuges y ascendientes</t>
  </si>
  <si>
    <t>Operaciones sobre actividades económicas de especial interés</t>
  </si>
  <si>
    <t>BASE IMPONIBLE MÉTODO OBJETIVO</t>
  </si>
  <si>
    <t>Valor del terreno:</t>
  </si>
  <si>
    <t>Valor del terreno reducido:</t>
  </si>
  <si>
    <t>El ayuntamiento aplica un coeficiente reductor que pondera el grado de actualización del valor catastral.</t>
  </si>
  <si>
    <t>Los ayuntamientos podrán establecer una reducción cuando se modifiquen los valores catastrales como consecuncia de un procedimientos de valoración colectiva de carácter general</t>
  </si>
  <si>
    <t>¿Se aplica % reducción por procedimiento de valoración colectiva?</t>
  </si>
  <si>
    <t>Coeficiente:</t>
  </si>
  <si>
    <t>(Max 60%)</t>
  </si>
  <si>
    <t>Valor del terreno tras reducción:</t>
  </si>
  <si>
    <t>Coeficiente de periodo de generación a aplicar:</t>
  </si>
  <si>
    <t>Base imponible:</t>
  </si>
  <si>
    <t>CUOTA TRIBUTARIA</t>
  </si>
  <si>
    <t>Base Imponible</t>
  </si>
  <si>
    <t>Tipo impositivo:  30 %</t>
  </si>
  <si>
    <t>Tipo impositivo</t>
  </si>
  <si>
    <t>Cuota íntegra</t>
  </si>
  <si>
    <r>
      <rPr>
        <b/>
        <sz val="10"/>
        <color rgb="FF000000"/>
        <rFont val="Calibri"/>
      </rPr>
      <t xml:space="preserve">Bonificación aplicable: </t>
    </r>
    <r>
      <rPr>
        <sz val="10"/>
        <color rgb="FF000000"/>
        <rFont val="Calibri"/>
      </rPr>
      <t>Se seleccionará el tipo de bonificación y el % bonificado. La bonificación es del 95%. En caso de que no sea procedente su aplicación se seleccionará "Ninguna".</t>
    </r>
  </si>
  <si>
    <t>Bonificación aplicable</t>
  </si>
  <si>
    <t>% bonificación</t>
  </si>
  <si>
    <t>Cuota a pagar</t>
  </si>
  <si>
    <t>Este simulador le permitirá calcular la cuota tributaria correspondiente al Impuesto sobre el Incremento del Valor de los Terrenos de Naturaleza Urbana tanto para transmisiones onerosas (herencias y donaciones) como para transmisiones lucrativas.
Este simulador no permite calcular la cuota a pagar en el caso de tipos de bienes distintos y de tipos de gravamen distintos por periodo de generación.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</si>
</sst>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m/yyyy"/>
  </numFmts>
  <fonts count="24">
    <font>
      <sz val="11"/>
      <color theme="1"/>
      <name val="Calibri"/>
      <scheme val="minor"/>
    </font>
    <font>
      <sz val="10"/>
      <color theme="1"/>
      <name val="Calibri"/>
    </font>
    <font>
      <b/>
      <sz val="12"/>
      <color rgb="FF56BE8E"/>
      <name val="Calibri"/>
    </font>
    <font>
      <sz val="10"/>
      <color theme="1"/>
      <name val="Arial"/>
    </font>
    <font>
      <sz val="10"/>
      <color rgb="FF000000"/>
      <name val="Calibri"/>
    </font>
    <font>
      <b/>
      <sz val="11"/>
      <color theme="0"/>
      <name val="Calibri"/>
    </font>
    <font>
      <sz val="11"/>
      <name val="Calibri"/>
    </font>
    <font>
      <b/>
      <sz val="10"/>
      <color theme="1"/>
      <name val="Calibri"/>
    </font>
    <font>
      <sz val="9"/>
      <color theme="1"/>
      <name val="Calibri"/>
    </font>
    <font>
      <sz val="10"/>
      <color rgb="FFFF0000"/>
      <name val="Calibri"/>
    </font>
    <font>
      <b/>
      <sz val="10"/>
      <color rgb="FFFF0000"/>
      <name val="Calibri"/>
    </font>
    <font>
      <b/>
      <u/>
      <sz val="10"/>
      <color rgb="FF000000"/>
      <name val="Calibri"/>
    </font>
    <font>
      <b/>
      <sz val="10"/>
      <color rgb="FF000000"/>
      <name val="Calibri"/>
    </font>
    <font>
      <sz val="10"/>
      <color theme="0"/>
      <name val="Calibri"/>
    </font>
    <font>
      <i/>
      <sz val="10"/>
      <color rgb="FF0070C0"/>
      <name val="Calibri"/>
    </font>
    <font>
      <b/>
      <sz val="10"/>
      <color rgb="FFC00000"/>
      <name val="Calibri"/>
    </font>
    <font>
      <i/>
      <sz val="10"/>
      <color theme="1"/>
      <name val="Calibri"/>
    </font>
    <font>
      <sz val="8"/>
      <color theme="1"/>
      <name val="Calibri"/>
    </font>
    <font>
      <u/>
      <sz val="10"/>
      <color theme="1"/>
      <name val="Calibri"/>
    </font>
    <font>
      <vertAlign val="superscript"/>
      <sz val="10"/>
      <color rgb="FF000000"/>
      <name val="Calibri"/>
    </font>
    <font>
      <vertAlign val="superscript"/>
      <sz val="9"/>
      <color theme="1"/>
      <name val="Calibri"/>
    </font>
    <font>
      <u/>
      <sz val="10"/>
      <color rgb="FF000000"/>
      <name val="Calibri"/>
    </font>
    <font>
      <i/>
      <sz val="10"/>
      <color rgb="FF0066CC"/>
      <name val="Calibri"/>
    </font>
    <font>
      <i/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56BE8E"/>
        <bgColor rgb="FF56BE8E"/>
      </patternFill>
    </fill>
    <fill>
      <patternFill patternType="solid">
        <fgColor rgb="FFFFFFCC"/>
        <bgColor rgb="FFFFFFCC"/>
      </patternFill>
    </fill>
    <fill>
      <patternFill patternType="solid">
        <fgColor rgb="FFB1E1C6"/>
        <bgColor rgb="FFB1E1C6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7F7F7F"/>
      </top>
      <bottom style="thin">
        <color rgb="FFA5A5A5"/>
      </bottom>
      <diagonal/>
    </border>
    <border>
      <left/>
      <right/>
      <top style="thin">
        <color rgb="FF7F7F7F"/>
      </top>
      <bottom style="thin">
        <color rgb="FFA5A5A5"/>
      </bottom>
      <diagonal/>
    </border>
    <border>
      <left/>
      <right style="thin">
        <color rgb="FFA5A5A5"/>
      </right>
      <top style="thin">
        <color rgb="FF7F7F7F"/>
      </top>
      <bottom style="thin">
        <color rgb="FFA5A5A5"/>
      </bottom>
      <diagonal/>
    </border>
    <border>
      <left style="thin">
        <color rgb="FFA5A5A5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A5A5A5"/>
      </right>
      <top/>
      <bottom style="thin">
        <color rgb="FF7F7F7F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10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10" fontId="1" fillId="3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" fontId="1" fillId="0" borderId="0" xfId="0" applyNumberFormat="1" applyFont="1" applyProtection="1"/>
    <xf numFmtId="0" fontId="0" fillId="0" borderId="0" xfId="0" applyFont="1" applyAlignme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0" fontId="2" fillId="0" borderId="0" xfId="0" applyFont="1" applyProtection="1"/>
    <xf numFmtId="0" fontId="4" fillId="0" borderId="2" xfId="0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6" xfId="0" applyFont="1" applyBorder="1" applyProtection="1"/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164" fontId="1" fillId="0" borderId="8" xfId="0" applyNumberFormat="1" applyFont="1" applyBorder="1" applyAlignment="1" applyProtection="1">
      <alignment vertical="center" wrapText="1"/>
    </xf>
    <xf numFmtId="0" fontId="7" fillId="0" borderId="0" xfId="0" applyFont="1" applyProtection="1"/>
    <xf numFmtId="10" fontId="1" fillId="0" borderId="0" xfId="0" applyNumberFormat="1" applyFont="1" applyProtection="1"/>
    <xf numFmtId="0" fontId="1" fillId="0" borderId="9" xfId="0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right" wrapText="1"/>
    </xf>
    <xf numFmtId="10" fontId="1" fillId="3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10" fontId="1" fillId="0" borderId="12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right" vertical="center"/>
    </xf>
    <xf numFmtId="0" fontId="1" fillId="0" borderId="13" xfId="0" applyFont="1" applyBorder="1" applyProtection="1"/>
    <xf numFmtId="0" fontId="1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vertical="center" wrapText="1"/>
    </xf>
    <xf numFmtId="164" fontId="1" fillId="0" borderId="15" xfId="0" applyNumberFormat="1" applyFont="1" applyBorder="1" applyAlignment="1" applyProtection="1">
      <alignment vertical="center" wrapText="1"/>
    </xf>
    <xf numFmtId="0" fontId="7" fillId="4" borderId="16" xfId="0" applyFont="1" applyFill="1" applyBorder="1" applyProtection="1"/>
    <xf numFmtId="0" fontId="7" fillId="0" borderId="9" xfId="0" applyFont="1" applyBorder="1" applyProtection="1"/>
    <xf numFmtId="164" fontId="1" fillId="0" borderId="12" xfId="0" applyNumberFormat="1" applyFont="1" applyBorder="1" applyAlignment="1" applyProtection="1">
      <alignment vertical="center" wrapText="1"/>
    </xf>
    <xf numFmtId="0" fontId="1" fillId="0" borderId="9" xfId="0" applyFont="1" applyBorder="1" applyProtection="1"/>
    <xf numFmtId="165" fontId="1" fillId="0" borderId="0" xfId="0" applyNumberFormat="1" applyFont="1" applyAlignment="1" applyProtection="1">
      <alignment horizontal="center" vertical="center" wrapText="1"/>
    </xf>
    <xf numFmtId="164" fontId="1" fillId="0" borderId="0" xfId="0" applyNumberFormat="1" applyFont="1" applyProtection="1"/>
    <xf numFmtId="0" fontId="1" fillId="0" borderId="9" xfId="0" applyFont="1" applyBorder="1" applyAlignment="1" applyProtection="1">
      <alignment vertical="top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5" borderId="10" xfId="0" applyFont="1" applyFill="1" applyBorder="1" applyProtection="1"/>
    <xf numFmtId="4" fontId="1" fillId="5" borderId="10" xfId="0" applyNumberFormat="1" applyFont="1" applyFill="1" applyBorder="1" applyProtection="1"/>
    <xf numFmtId="164" fontId="1" fillId="0" borderId="0" xfId="0" applyNumberFormat="1" applyFont="1" applyAlignment="1" applyProtection="1">
      <alignment horizontal="center" vertical="center" wrapText="1"/>
    </xf>
    <xf numFmtId="4" fontId="1" fillId="5" borderId="10" xfId="0" applyNumberFormat="1" applyFont="1" applyFill="1" applyBorder="1" applyAlignment="1" applyProtection="1">
      <alignment horizontal="center" wrapText="1"/>
    </xf>
    <xf numFmtId="0" fontId="1" fillId="5" borderId="10" xfId="0" applyFont="1" applyFill="1" applyBorder="1" applyAlignment="1" applyProtection="1">
      <alignment horizontal="center"/>
    </xf>
    <xf numFmtId="4" fontId="1" fillId="5" borderId="10" xfId="0" applyNumberFormat="1" applyFont="1" applyFill="1" applyBorder="1" applyAlignment="1" applyProtection="1">
      <alignment horizontal="center"/>
    </xf>
    <xf numFmtId="164" fontId="1" fillId="5" borderId="10" xfId="0" applyNumberFormat="1" applyFont="1" applyFill="1" applyBorder="1" applyAlignment="1" applyProtection="1">
      <alignment horizontal="center"/>
    </xf>
    <xf numFmtId="9" fontId="9" fillId="0" borderId="12" xfId="0" applyNumberFormat="1" applyFont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vertical="top"/>
    </xf>
    <xf numFmtId="165" fontId="1" fillId="4" borderId="10" xfId="0" applyNumberFormat="1" applyFont="1" applyFill="1" applyBorder="1" applyAlignment="1" applyProtection="1">
      <alignment horizontal="center" vertical="center" wrapText="1"/>
    </xf>
    <xf numFmtId="164" fontId="1" fillId="4" borderId="10" xfId="0" applyNumberFormat="1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right" vertical="center" wrapText="1"/>
    </xf>
    <xf numFmtId="9" fontId="9" fillId="4" borderId="11" xfId="0" applyNumberFormat="1" applyFont="1" applyFill="1" applyBorder="1" applyAlignment="1" applyProtection="1">
      <alignment horizontal="center" vertical="center" wrapText="1"/>
    </xf>
    <xf numFmtId="2" fontId="1" fillId="5" borderId="10" xfId="0" applyNumberFormat="1" applyFont="1" applyFill="1" applyBorder="1" applyAlignment="1" applyProtection="1">
      <alignment horizontal="center"/>
    </xf>
    <xf numFmtId="2" fontId="1" fillId="5" borderId="10" xfId="0" applyNumberFormat="1" applyFont="1" applyFill="1" applyBorder="1" applyProtection="1"/>
    <xf numFmtId="0" fontId="7" fillId="4" borderId="17" xfId="0" applyFont="1" applyFill="1" applyBorder="1" applyAlignment="1" applyProtection="1">
      <alignment horizontal="right" vertical="center"/>
    </xf>
    <xf numFmtId="10" fontId="7" fillId="4" borderId="10" xfId="0" applyNumberFormat="1" applyFont="1" applyFill="1" applyBorder="1" applyAlignment="1" applyProtection="1">
      <alignment horizontal="center" vertical="center" wrapText="1"/>
    </xf>
    <xf numFmtId="164" fontId="7" fillId="4" borderId="10" xfId="0" applyNumberFormat="1" applyFont="1" applyFill="1" applyBorder="1" applyAlignment="1" applyProtection="1">
      <alignment horizontal="right" vertical="center" wrapText="1"/>
    </xf>
    <xf numFmtId="164" fontId="7" fillId="4" borderId="10" xfId="0" applyNumberFormat="1" applyFont="1" applyFill="1" applyBorder="1" applyAlignment="1" applyProtection="1">
      <alignment horizontal="center" vertical="center" wrapText="1"/>
    </xf>
    <xf numFmtId="0" fontId="1" fillId="5" borderId="18" xfId="0" applyFont="1" applyFill="1" applyBorder="1" applyAlignment="1" applyProtection="1">
      <alignment horizontal="center"/>
    </xf>
    <xf numFmtId="164" fontId="1" fillId="5" borderId="18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top" wrapText="1"/>
    </xf>
    <xf numFmtId="165" fontId="10" fillId="4" borderId="10" xfId="0" applyNumberFormat="1" applyFont="1" applyFill="1" applyBorder="1" applyAlignment="1" applyProtection="1">
      <alignment horizontal="left" vertical="center" wrapText="1"/>
    </xf>
    <xf numFmtId="165" fontId="7" fillId="4" borderId="1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/>
    </xf>
    <xf numFmtId="9" fontId="1" fillId="0" borderId="0" xfId="0" applyNumberFormat="1" applyFont="1" applyAlignment="1" applyProtection="1">
      <alignment horizontal="center" vertical="center" wrapText="1"/>
    </xf>
    <xf numFmtId="0" fontId="4" fillId="0" borderId="0" xfId="0" applyFont="1" applyProtection="1"/>
    <xf numFmtId="10" fontId="1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top" wrapText="1"/>
    </xf>
    <xf numFmtId="0" fontId="1" fillId="4" borderId="17" xfId="0" applyFont="1" applyFill="1" applyBorder="1" applyProtection="1"/>
    <xf numFmtId="10" fontId="1" fillId="4" borderId="10" xfId="0" applyNumberFormat="1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vertical="center" wrapText="1"/>
    </xf>
    <xf numFmtId="164" fontId="1" fillId="4" borderId="11" xfId="0" applyNumberFormat="1" applyFont="1" applyFill="1" applyBorder="1" applyAlignment="1" applyProtection="1">
      <alignment vertical="center" wrapText="1"/>
    </xf>
    <xf numFmtId="10" fontId="7" fillId="4" borderId="10" xfId="0" applyNumberFormat="1" applyFont="1" applyFill="1" applyBorder="1" applyAlignment="1" applyProtection="1">
      <alignment vertical="top" wrapText="1"/>
    </xf>
    <xf numFmtId="0" fontId="1" fillId="4" borderId="22" xfId="0" applyFont="1" applyFill="1" applyBorder="1" applyProtection="1"/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vertical="center" wrapText="1"/>
    </xf>
    <xf numFmtId="164" fontId="1" fillId="4" borderId="24" xfId="0" applyNumberFormat="1" applyFont="1" applyFill="1" applyBorder="1" applyAlignment="1" applyProtection="1">
      <alignment vertical="center" wrapText="1"/>
    </xf>
    <xf numFmtId="0" fontId="1" fillId="0" borderId="12" xfId="0" applyFont="1" applyBorder="1" applyProtection="1"/>
    <xf numFmtId="2" fontId="1" fillId="0" borderId="0" xfId="0" applyNumberFormat="1" applyFont="1" applyProtection="1"/>
    <xf numFmtId="1" fontId="1" fillId="0" borderId="0" xfId="0" applyNumberFormat="1" applyFont="1" applyProtection="1"/>
    <xf numFmtId="164" fontId="1" fillId="0" borderId="0" xfId="0" applyNumberFormat="1" applyFont="1" applyAlignment="1" applyProtection="1">
      <alignment horizontal="center"/>
    </xf>
    <xf numFmtId="164" fontId="14" fillId="0" borderId="0" xfId="0" applyNumberFormat="1" applyFont="1" applyAlignment="1" applyProtection="1">
      <alignment horizontal="left"/>
    </xf>
    <xf numFmtId="0" fontId="7" fillId="0" borderId="9" xfId="0" applyFont="1" applyBorder="1" applyAlignment="1" applyProtection="1">
      <alignment horizontal="right"/>
    </xf>
    <xf numFmtId="164" fontId="7" fillId="0" borderId="0" xfId="0" applyNumberFormat="1" applyFont="1" applyAlignment="1" applyProtection="1">
      <alignment horizontal="center"/>
    </xf>
    <xf numFmtId="0" fontId="1" fillId="0" borderId="28" xfId="0" applyFont="1" applyBorder="1" applyProtection="1"/>
    <xf numFmtId="0" fontId="1" fillId="0" borderId="29" xfId="0" applyFont="1" applyBorder="1" applyAlignment="1" applyProtection="1">
      <alignment horizontal="center"/>
    </xf>
    <xf numFmtId="0" fontId="1" fillId="0" borderId="29" xfId="0" applyFont="1" applyBorder="1" applyProtection="1"/>
    <xf numFmtId="0" fontId="1" fillId="0" borderId="30" xfId="0" applyFont="1" applyBorder="1" applyProtection="1"/>
    <xf numFmtId="0" fontId="1" fillId="0" borderId="0" xfId="0" applyFont="1" applyAlignment="1" applyProtection="1">
      <alignment horizontal="left"/>
    </xf>
    <xf numFmtId="10" fontId="1" fillId="3" borderId="10" xfId="0" applyNumberFormat="1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9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6" fillId="0" borderId="0" xfId="0" applyFont="1" applyProtection="1"/>
    <xf numFmtId="10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0" fontId="8" fillId="3" borderId="11" xfId="0" applyNumberFormat="1" applyFont="1" applyFill="1" applyBorder="1" applyAlignment="1" applyProtection="1">
      <alignment horizontal="right" vertical="center"/>
    </xf>
    <xf numFmtId="0" fontId="1" fillId="6" borderId="17" xfId="0" applyFont="1" applyFill="1" applyBorder="1" applyAlignment="1" applyProtection="1">
      <alignment horizontal="right" vertical="center"/>
    </xf>
    <xf numFmtId="164" fontId="1" fillId="6" borderId="10" xfId="0" applyNumberFormat="1" applyFont="1" applyFill="1" applyBorder="1" applyAlignment="1" applyProtection="1">
      <alignment horizontal="center" vertical="center"/>
    </xf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0" borderId="14" xfId="0" applyFont="1" applyBorder="1" applyAlignment="1" applyProtection="1">
      <alignment horizontal="center"/>
    </xf>
    <xf numFmtId="0" fontId="1" fillId="0" borderId="14" xfId="0" applyFont="1" applyBorder="1" applyProtection="1"/>
    <xf numFmtId="0" fontId="1" fillId="0" borderId="15" xfId="0" applyFont="1" applyBorder="1" applyProtection="1"/>
    <xf numFmtId="0" fontId="12" fillId="0" borderId="0" xfId="0" applyFont="1" applyAlignment="1" applyProtection="1">
      <alignment horizontal="left" wrapText="1"/>
    </xf>
    <xf numFmtId="0" fontId="0" fillId="0" borderId="0" xfId="0" applyFont="1" applyAlignment="1" applyProtection="1"/>
    <xf numFmtId="4" fontId="17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15" fillId="0" borderId="9" xfId="0" applyFont="1" applyBorder="1" applyAlignment="1" applyProtection="1">
      <alignment horizontal="left" wrapText="1"/>
    </xf>
    <xf numFmtId="0" fontId="6" fillId="0" borderId="12" xfId="0" applyFont="1" applyBorder="1" applyProtection="1"/>
    <xf numFmtId="0" fontId="6" fillId="0" borderId="9" xfId="0" applyFont="1" applyBorder="1" applyProtection="1"/>
    <xf numFmtId="0" fontId="13" fillId="2" borderId="25" xfId="0" applyFont="1" applyFill="1" applyBorder="1" applyAlignment="1" applyProtection="1">
      <alignment horizontal="left" vertical="center"/>
    </xf>
    <xf numFmtId="0" fontId="6" fillId="0" borderId="26" xfId="0" applyFont="1" applyBorder="1" applyProtection="1"/>
    <xf numFmtId="0" fontId="6" fillId="0" borderId="27" xfId="0" applyFont="1" applyBorder="1" applyProtection="1"/>
    <xf numFmtId="0" fontId="1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left" vertical="top" wrapText="1"/>
    </xf>
    <xf numFmtId="10" fontId="7" fillId="4" borderId="19" xfId="0" applyNumberFormat="1" applyFont="1" applyFill="1" applyBorder="1" applyAlignment="1" applyProtection="1">
      <alignment horizontal="right" vertical="top" wrapText="1"/>
    </xf>
    <xf numFmtId="0" fontId="6" fillId="0" borderId="21" xfId="0" applyFont="1" applyBorder="1" applyProtection="1"/>
    <xf numFmtId="0" fontId="5" fillId="2" borderId="3" xfId="0" applyFont="1" applyFill="1" applyBorder="1" applyAlignment="1" applyProtection="1">
      <alignment horizontal="left" vertic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13" fillId="2" borderId="31" xfId="0" applyFont="1" applyFill="1" applyBorder="1" applyAlignment="1" applyProtection="1">
      <alignment horizontal="left" vertical="center"/>
    </xf>
    <xf numFmtId="0" fontId="6" fillId="0" borderId="32" xfId="0" applyFont="1" applyBorder="1" applyProtection="1"/>
    <xf numFmtId="0" fontId="6" fillId="0" borderId="33" xfId="0" applyFont="1" applyBorder="1" applyProtection="1"/>
    <xf numFmtId="0" fontId="1" fillId="0" borderId="0" xfId="0" applyFont="1" applyAlignment="1" applyProtection="1">
      <alignment horizontal="center"/>
    </xf>
    <xf numFmtId="165" fontId="10" fillId="4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Font="1" applyBorder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15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  <name val="Cambria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0</xdr:row>
      <xdr:rowOff>180975</xdr:rowOff>
    </xdr:from>
    <xdr:ext cx="100869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7275" y="3637125"/>
          <a:ext cx="100774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6BE8E"/>
            </a:buClr>
            <a:buSzPts val="1600"/>
            <a:buFont typeface="Calibri"/>
            <a:buNone/>
          </a:pPr>
          <a:r>
            <a:rPr lang="en-US" sz="1600" b="1" i="0">
              <a:solidFill>
                <a:srgbClr val="56BE8E"/>
              </a:solidFill>
              <a:latin typeface="Calibri"/>
              <a:ea typeface="Calibri"/>
              <a:cs typeface="Calibri"/>
              <a:sym typeface="Calibri"/>
            </a:rPr>
            <a:t>Cálculo cuota Impuesto sobre Incremento del Valor de los Terrenos de Naturaleza Urbana</a:t>
          </a:r>
          <a:endParaRPr sz="1400" b="1" i="0">
            <a:solidFill>
              <a:srgbClr val="56BE8E"/>
            </a:solidFill>
          </a:endParaRPr>
        </a:p>
        <a:p>
          <a:pPr marL="0" lvl="0" indent="0" algn="l" rtl="0">
            <a:lnSpc>
              <a:spcPct val="93750"/>
            </a:lnSpc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chemeClr val="lt1"/>
            </a:solidFill>
          </a:endParaRPr>
        </a:p>
        <a:p>
          <a:pPr marL="0" lvl="0" indent="0" algn="l" rtl="0">
            <a:lnSpc>
              <a:spcPct val="94117"/>
            </a:lnSpc>
            <a:spcBef>
              <a:spcPts val="0"/>
            </a:spcBef>
            <a:spcAft>
              <a:spcPts val="0"/>
            </a:spcAft>
            <a:buSzPts val="1700"/>
            <a:buFont typeface="Arial"/>
            <a:buNone/>
          </a:pPr>
          <a:endParaRPr sz="17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1</xdr:col>
      <xdr:colOff>76200</xdr:colOff>
      <xdr:row>0</xdr:row>
      <xdr:rowOff>38100</xdr:rowOff>
    </xdr:from>
    <xdr:ext cx="168592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AA27" sqref="AA27:AA28"/>
    </sheetView>
  </sheetViews>
  <sheetFormatPr baseColWidth="10" defaultColWidth="14.42578125" defaultRowHeight="15" customHeight="1"/>
  <cols>
    <col min="1" max="1" width="5.7109375" style="11" customWidth="1"/>
    <col min="2" max="8" width="9.140625" style="11" customWidth="1"/>
    <col min="9" max="9" width="6" style="11" customWidth="1"/>
    <col min="10" max="10" width="30.5703125" style="11" customWidth="1"/>
    <col min="11" max="11" width="16.28515625" style="11" customWidth="1"/>
    <col min="12" max="12" width="19.5703125" style="11" customWidth="1"/>
    <col min="13" max="13" width="16.28515625" style="11" customWidth="1"/>
    <col min="14" max="14" width="15.140625" style="11" customWidth="1"/>
    <col min="15" max="15" width="11.140625" style="11" customWidth="1"/>
    <col min="16" max="18" width="9.140625" style="11" customWidth="1"/>
    <col min="19" max="19" width="24.42578125" style="11" hidden="1" customWidth="1"/>
    <col min="20" max="20" width="13.85546875" style="11" hidden="1" customWidth="1"/>
    <col min="21" max="21" width="12" style="11" hidden="1" customWidth="1"/>
    <col min="22" max="22" width="9.5703125" style="11" hidden="1" customWidth="1"/>
    <col min="23" max="23" width="18.5703125" style="11" hidden="1" customWidth="1"/>
    <col min="24" max="24" width="15.5703125" style="11" hidden="1" customWidth="1"/>
    <col min="25" max="25" width="21.85546875" style="11" hidden="1" customWidth="1"/>
    <col min="26" max="26" width="20.140625" style="11" hidden="1" customWidth="1"/>
    <col min="27" max="16384" width="14.42578125" style="11"/>
  </cols>
  <sheetData>
    <row r="1" spans="1:26" ht="53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9"/>
      <c r="N1" s="8"/>
      <c r="O1" s="8"/>
      <c r="P1" s="8"/>
      <c r="Q1" s="8"/>
      <c r="R1" s="8"/>
      <c r="S1" s="8"/>
      <c r="T1" s="10"/>
      <c r="U1" s="8"/>
      <c r="V1" s="8"/>
    </row>
    <row r="2" spans="1:26" ht="12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8"/>
      <c r="O2" s="8"/>
      <c r="P2" s="8"/>
      <c r="Q2" s="8"/>
      <c r="R2" s="8"/>
      <c r="S2" s="8"/>
      <c r="T2" s="10"/>
      <c r="U2" s="8"/>
      <c r="V2" s="8"/>
    </row>
    <row r="3" spans="1:26" ht="12.75" customHeight="1">
      <c r="A3" s="8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3"/>
      <c r="L3" s="13"/>
      <c r="M3" s="13"/>
      <c r="N3" s="12"/>
      <c r="O3" s="14"/>
      <c r="P3" s="15"/>
      <c r="Q3" s="8"/>
      <c r="R3" s="8"/>
      <c r="S3" s="8"/>
      <c r="T3" s="10"/>
      <c r="U3" s="8"/>
      <c r="V3" s="8"/>
    </row>
    <row r="4" spans="1:26" ht="12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8"/>
      <c r="O4" s="8"/>
      <c r="P4" s="8"/>
      <c r="Q4" s="8"/>
      <c r="R4" s="8"/>
      <c r="S4" s="8"/>
      <c r="T4" s="10"/>
      <c r="U4" s="8"/>
      <c r="V4" s="8"/>
    </row>
    <row r="5" spans="1:26" ht="12.75" customHeight="1">
      <c r="A5" s="8"/>
      <c r="B5" s="129" t="s">
        <v>93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6"/>
      <c r="Q5" s="8"/>
      <c r="R5" s="8"/>
      <c r="S5" s="8"/>
      <c r="T5" s="10"/>
      <c r="U5" s="8"/>
      <c r="V5" s="8"/>
    </row>
    <row r="6" spans="1:26" ht="12.75" customHeight="1">
      <c r="A6" s="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6"/>
      <c r="Q6" s="8"/>
      <c r="R6" s="8"/>
      <c r="S6" s="8"/>
      <c r="T6" s="10"/>
      <c r="U6" s="8"/>
      <c r="V6" s="8"/>
    </row>
    <row r="7" spans="1:26" ht="12.75" customHeight="1">
      <c r="A7" s="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6"/>
      <c r="Q7" s="8"/>
      <c r="R7" s="8"/>
      <c r="S7" s="8"/>
      <c r="T7" s="10"/>
      <c r="U7" s="8"/>
      <c r="V7" s="8"/>
    </row>
    <row r="8" spans="1:26" ht="81" customHeight="1">
      <c r="A8" s="8"/>
      <c r="B8" s="129" t="s">
        <v>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8"/>
      <c r="R8" s="8"/>
      <c r="S8" s="8"/>
      <c r="T8" s="10"/>
      <c r="U8" s="8"/>
      <c r="V8" s="8"/>
    </row>
    <row r="9" spans="1:26" ht="12.75" customHeight="1">
      <c r="A9" s="8"/>
      <c r="B9" s="16"/>
      <c r="C9" s="16"/>
      <c r="D9" s="16"/>
      <c r="E9" s="16"/>
      <c r="F9" s="16"/>
      <c r="G9" s="16"/>
      <c r="H9" s="16"/>
      <c r="I9" s="16"/>
      <c r="J9" s="16"/>
      <c r="K9" s="17"/>
      <c r="L9" s="17"/>
      <c r="M9" s="17"/>
      <c r="N9" s="16"/>
      <c r="O9" s="16"/>
      <c r="P9" s="8"/>
      <c r="Q9" s="8"/>
      <c r="R9" s="8"/>
      <c r="S9" s="8"/>
      <c r="T9" s="10"/>
      <c r="U9" s="8"/>
      <c r="V9" s="8"/>
      <c r="W9" s="8"/>
      <c r="X9" s="8"/>
      <c r="Y9" s="8"/>
      <c r="Z9" s="8"/>
    </row>
    <row r="10" spans="1:26" ht="12.75" customHeight="1">
      <c r="A10" s="8"/>
      <c r="B10" s="18" t="s">
        <v>2</v>
      </c>
      <c r="C10" s="12"/>
      <c r="D10" s="12"/>
      <c r="E10" s="12"/>
      <c r="F10" s="12"/>
      <c r="G10" s="12"/>
      <c r="H10" s="12"/>
      <c r="I10" s="18"/>
      <c r="J10" s="12" t="s">
        <v>3</v>
      </c>
      <c r="K10" s="13"/>
      <c r="L10" s="13"/>
      <c r="M10" s="13"/>
      <c r="N10" s="12"/>
      <c r="O10" s="12"/>
      <c r="P10" s="8"/>
      <c r="Q10" s="8"/>
      <c r="R10" s="8"/>
      <c r="S10" s="8"/>
      <c r="T10" s="10"/>
      <c r="U10" s="8"/>
      <c r="V10" s="8"/>
      <c r="W10" s="8"/>
      <c r="X10" s="8"/>
      <c r="Y10" s="8"/>
      <c r="Z10" s="8"/>
    </row>
    <row r="11" spans="1:26" ht="12.75" customHeight="1">
      <c r="A11" s="8"/>
      <c r="B11" s="19" t="s">
        <v>4</v>
      </c>
      <c r="C11" s="8"/>
      <c r="D11" s="8"/>
      <c r="E11" s="8"/>
      <c r="F11" s="8"/>
      <c r="G11" s="8"/>
      <c r="H11" s="8"/>
      <c r="I11" s="8"/>
      <c r="J11" s="8"/>
      <c r="K11" s="20"/>
      <c r="L11" s="20"/>
      <c r="M11" s="20"/>
      <c r="N11" s="21"/>
      <c r="O11" s="22"/>
      <c r="P11" s="8"/>
      <c r="Q11" s="8"/>
      <c r="R11" s="8"/>
      <c r="S11" s="8"/>
      <c r="T11" s="10"/>
      <c r="U11" s="8"/>
      <c r="V11" s="8"/>
      <c r="W11" s="8"/>
      <c r="X11" s="8"/>
      <c r="Y11" s="8"/>
      <c r="Z11" s="8"/>
    </row>
    <row r="12" spans="1:26" ht="15" customHeight="1">
      <c r="A12" s="8"/>
      <c r="B12" s="145" t="s">
        <v>5</v>
      </c>
      <c r="C12" s="118"/>
      <c r="D12" s="118"/>
      <c r="E12" s="118"/>
      <c r="F12" s="118"/>
      <c r="G12" s="118"/>
      <c r="H12" s="118"/>
      <c r="I12" s="8"/>
      <c r="J12" s="134" t="s">
        <v>6</v>
      </c>
      <c r="K12" s="135"/>
      <c r="L12" s="135"/>
      <c r="M12" s="135"/>
      <c r="N12" s="135"/>
      <c r="O12" s="136"/>
      <c r="P12" s="8"/>
      <c r="Q12" s="8"/>
      <c r="R12" s="8"/>
      <c r="S12" s="8"/>
      <c r="T12" s="10"/>
      <c r="U12" s="8"/>
      <c r="V12" s="8"/>
      <c r="W12" s="8"/>
      <c r="X12" s="8"/>
      <c r="Y12" s="8"/>
      <c r="Z12" s="8"/>
    </row>
    <row r="13" spans="1:26" ht="12.75" customHeight="1">
      <c r="A13" s="8"/>
      <c r="B13" s="118"/>
      <c r="C13" s="118"/>
      <c r="D13" s="118"/>
      <c r="E13" s="118"/>
      <c r="F13" s="118"/>
      <c r="G13" s="118"/>
      <c r="H13" s="118"/>
      <c r="I13" s="8"/>
      <c r="J13" s="23"/>
      <c r="K13" s="24"/>
      <c r="L13" s="24"/>
      <c r="M13" s="24"/>
      <c r="N13" s="25"/>
      <c r="O13" s="26"/>
      <c r="P13" s="8"/>
      <c r="Q13" s="8"/>
      <c r="R13" s="8"/>
      <c r="S13" s="27"/>
      <c r="T13" s="10"/>
      <c r="U13" s="8"/>
      <c r="V13" s="8"/>
      <c r="W13" s="28"/>
      <c r="X13" s="28"/>
      <c r="Y13" s="28"/>
      <c r="Z13" s="8"/>
    </row>
    <row r="14" spans="1:26" ht="38.25">
      <c r="A14" s="8"/>
      <c r="B14" s="118"/>
      <c r="C14" s="118"/>
      <c r="D14" s="118"/>
      <c r="E14" s="118"/>
      <c r="F14" s="118"/>
      <c r="G14" s="118"/>
      <c r="H14" s="118"/>
      <c r="I14" s="8"/>
      <c r="J14" s="29" t="s">
        <v>7</v>
      </c>
      <c r="K14" s="1"/>
      <c r="L14" s="30" t="s">
        <v>8</v>
      </c>
      <c r="M14" s="1" t="s">
        <v>9</v>
      </c>
      <c r="N14" s="31" t="s">
        <v>10</v>
      </c>
      <c r="O14" s="32"/>
      <c r="P14" s="8"/>
      <c r="Q14" s="8"/>
      <c r="R14" s="8"/>
      <c r="S14" s="27"/>
      <c r="T14" s="10"/>
      <c r="U14" s="8"/>
      <c r="V14" s="8"/>
      <c r="W14" s="28"/>
      <c r="X14" s="28"/>
      <c r="Y14" s="28"/>
      <c r="Z14" s="8"/>
    </row>
    <row r="15" spans="1:26">
      <c r="A15" s="8"/>
      <c r="B15" s="33"/>
      <c r="C15" s="33"/>
      <c r="D15" s="33"/>
      <c r="E15" s="33"/>
      <c r="F15" s="33"/>
      <c r="G15" s="33"/>
      <c r="H15" s="33"/>
      <c r="I15" s="8"/>
      <c r="J15" s="29"/>
      <c r="K15" s="20"/>
      <c r="L15" s="34"/>
      <c r="M15" s="20"/>
      <c r="N15" s="31"/>
      <c r="O15" s="35"/>
      <c r="P15" s="8"/>
      <c r="Q15" s="8"/>
      <c r="R15" s="8"/>
      <c r="S15" s="27"/>
      <c r="T15" s="10"/>
      <c r="U15" s="8"/>
      <c r="V15" s="8"/>
      <c r="W15" s="28"/>
      <c r="X15" s="28"/>
      <c r="Y15" s="28"/>
      <c r="Z15" s="8"/>
    </row>
    <row r="16" spans="1:26" ht="24">
      <c r="A16" s="8"/>
      <c r="B16" s="33"/>
      <c r="C16" s="33"/>
      <c r="D16" s="33"/>
      <c r="E16" s="33"/>
      <c r="F16" s="33"/>
      <c r="G16" s="33"/>
      <c r="H16" s="33"/>
      <c r="I16" s="8"/>
      <c r="J16" s="36" t="s">
        <v>11</v>
      </c>
      <c r="K16" s="1"/>
      <c r="L16" s="30" t="s">
        <v>12</v>
      </c>
      <c r="M16" s="3"/>
      <c r="N16" s="31"/>
      <c r="O16" s="35"/>
      <c r="P16" s="8"/>
      <c r="Q16" s="8"/>
      <c r="R16" s="8"/>
      <c r="S16" s="27"/>
      <c r="T16" s="10"/>
      <c r="U16" s="8"/>
      <c r="V16" s="8"/>
      <c r="W16" s="28"/>
      <c r="X16" s="28"/>
      <c r="Y16" s="28"/>
      <c r="Z16" s="8"/>
    </row>
    <row r="17" spans="1:26" ht="12.75" customHeight="1">
      <c r="A17" s="8"/>
      <c r="B17" s="33"/>
      <c r="C17" s="33"/>
      <c r="D17" s="33"/>
      <c r="E17" s="33"/>
      <c r="F17" s="33"/>
      <c r="G17" s="33"/>
      <c r="H17" s="33"/>
      <c r="I17" s="8"/>
      <c r="J17" s="37"/>
      <c r="K17" s="38"/>
      <c r="L17" s="38"/>
      <c r="M17" s="38"/>
      <c r="N17" s="39"/>
      <c r="O17" s="40"/>
      <c r="P17" s="8"/>
      <c r="Q17" s="8"/>
      <c r="R17" s="8"/>
      <c r="S17" s="27"/>
      <c r="T17" s="10"/>
      <c r="U17" s="8"/>
      <c r="V17" s="8"/>
      <c r="W17" s="28"/>
      <c r="X17" s="28"/>
      <c r="Y17" s="28"/>
      <c r="Z17" s="8"/>
    </row>
    <row r="18" spans="1:26" ht="12.75" customHeight="1">
      <c r="A18" s="8"/>
      <c r="B18" s="144" t="s">
        <v>13</v>
      </c>
      <c r="C18" s="118"/>
      <c r="D18" s="118"/>
      <c r="E18" s="118"/>
      <c r="F18" s="118"/>
      <c r="G18" s="118"/>
      <c r="H18" s="118"/>
      <c r="I18" s="8"/>
      <c r="J18" s="41" t="s">
        <v>14</v>
      </c>
      <c r="K18" s="24"/>
      <c r="L18" s="24"/>
      <c r="M18" s="24"/>
      <c r="N18" s="25"/>
      <c r="O18" s="26"/>
      <c r="P18" s="8"/>
      <c r="Q18" s="8"/>
      <c r="R18" s="8"/>
      <c r="S18" s="8"/>
      <c r="T18" s="10"/>
      <c r="U18" s="8"/>
      <c r="V18" s="8"/>
      <c r="W18" s="140" t="s">
        <v>15</v>
      </c>
      <c r="X18" s="118"/>
      <c r="Y18" s="118"/>
      <c r="Z18" s="8"/>
    </row>
    <row r="19" spans="1:26" ht="12.75" customHeight="1">
      <c r="A19" s="8"/>
      <c r="B19" s="118"/>
      <c r="C19" s="118"/>
      <c r="D19" s="118"/>
      <c r="E19" s="118"/>
      <c r="F19" s="118"/>
      <c r="G19" s="118"/>
      <c r="H19" s="118"/>
      <c r="I19" s="8"/>
      <c r="J19" s="42"/>
      <c r="K19" s="20"/>
      <c r="L19" s="20"/>
      <c r="M19" s="20"/>
      <c r="N19" s="21"/>
      <c r="O19" s="43"/>
      <c r="P19" s="8"/>
      <c r="Q19" s="8"/>
      <c r="R19" s="8"/>
      <c r="S19" s="27" t="s">
        <v>16</v>
      </c>
      <c r="T19" s="10" t="s">
        <v>17</v>
      </c>
      <c r="U19" s="8" t="s">
        <v>18</v>
      </c>
      <c r="V19" s="8" t="s">
        <v>19</v>
      </c>
      <c r="W19" s="28">
        <f>O22</f>
        <v>0</v>
      </c>
      <c r="X19" s="28">
        <f>O24</f>
        <v>0</v>
      </c>
      <c r="Y19" s="28">
        <f>O26</f>
        <v>0</v>
      </c>
      <c r="Z19" s="28">
        <f>K37</f>
        <v>0</v>
      </c>
    </row>
    <row r="20" spans="1:26" ht="12.75" customHeight="1">
      <c r="A20" s="8"/>
      <c r="B20" s="118"/>
      <c r="C20" s="118"/>
      <c r="D20" s="118"/>
      <c r="E20" s="118"/>
      <c r="F20" s="118"/>
      <c r="G20" s="118"/>
      <c r="H20" s="118"/>
      <c r="I20" s="8"/>
      <c r="J20" s="44" t="s">
        <v>20</v>
      </c>
      <c r="K20" s="4"/>
      <c r="L20" s="45"/>
      <c r="M20" s="45"/>
      <c r="N20" s="21"/>
      <c r="O20" s="43"/>
      <c r="P20" s="8"/>
      <c r="Q20" s="8"/>
      <c r="R20" s="8"/>
      <c r="S20" s="8" t="s">
        <v>21</v>
      </c>
      <c r="T20" s="46">
        <f>M35*K37</f>
        <v>0</v>
      </c>
      <c r="U20" s="46">
        <f>K70*(1-O14)</f>
        <v>0</v>
      </c>
      <c r="V20" s="46">
        <f t="shared" ref="V20:V22" si="0">IF($N$73="",U20,U20*(1-$N$73))</f>
        <v>0</v>
      </c>
      <c r="W20" s="46">
        <f>V20*W19*L79</f>
        <v>0</v>
      </c>
      <c r="X20" s="46">
        <f t="shared" ref="X20:Y20" si="1">+$V$20*X19*M79</f>
        <v>0</v>
      </c>
      <c r="Y20" s="46">
        <f t="shared" si="1"/>
        <v>0</v>
      </c>
      <c r="Z20" s="46">
        <f t="shared" ref="Z20:Z22" si="2">+W20+X20+Y20</f>
        <v>0</v>
      </c>
    </row>
    <row r="21" spans="1:26" ht="12.75" customHeight="1">
      <c r="A21" s="8"/>
      <c r="B21" s="118"/>
      <c r="C21" s="118"/>
      <c r="D21" s="118"/>
      <c r="E21" s="118"/>
      <c r="F21" s="118"/>
      <c r="G21" s="118"/>
      <c r="H21" s="118"/>
      <c r="I21" s="8"/>
      <c r="J21" s="44"/>
      <c r="K21" s="45"/>
      <c r="L21" s="45"/>
      <c r="M21" s="45"/>
      <c r="N21" s="21"/>
      <c r="O21" s="43"/>
      <c r="P21" s="8"/>
      <c r="Q21" s="8"/>
      <c r="R21" s="8"/>
      <c r="S21" s="8" t="s">
        <v>22</v>
      </c>
      <c r="T21" s="46" t="e">
        <f>M35*K44</f>
        <v>#VALUE!</v>
      </c>
      <c r="U21" s="46" t="e">
        <f t="shared" ref="U21:U22" si="3">+T21</f>
        <v>#VALUE!</v>
      </c>
      <c r="V21" s="46" t="e">
        <f t="shared" si="0"/>
        <v>#VALUE!</v>
      </c>
      <c r="W21" s="46" t="e">
        <f>V21*W19*L79</f>
        <v>#VALUE!</v>
      </c>
      <c r="X21" s="46" t="e">
        <f>V21*X19*M79</f>
        <v>#VALUE!</v>
      </c>
      <c r="Y21" s="46" t="e">
        <f>V21*Y19*N79</f>
        <v>#VALUE!</v>
      </c>
      <c r="Z21" s="46" t="e">
        <f t="shared" si="2"/>
        <v>#VALUE!</v>
      </c>
    </row>
    <row r="22" spans="1:26" ht="12.75" customHeight="1">
      <c r="A22" s="8"/>
      <c r="B22" s="118"/>
      <c r="C22" s="118"/>
      <c r="D22" s="118"/>
      <c r="E22" s="118"/>
      <c r="F22" s="118"/>
      <c r="G22" s="118"/>
      <c r="H22" s="118"/>
      <c r="I22" s="8"/>
      <c r="J22" s="47" t="s">
        <v>23</v>
      </c>
      <c r="K22" s="4"/>
      <c r="L22" s="45" t="str">
        <f>IF(K16="Solar","Valor de adquisición del solar:", "Valor de adquisición del inmueble:")</f>
        <v>Valor de adquisición del inmueble:</v>
      </c>
      <c r="M22" s="5"/>
      <c r="N22" s="48" t="s">
        <v>24</v>
      </c>
      <c r="O22" s="2"/>
      <c r="P22" s="8"/>
      <c r="Q22" s="8"/>
      <c r="R22" s="8"/>
      <c r="S22" s="8" t="s">
        <v>25</v>
      </c>
      <c r="T22" s="46" t="e">
        <f>M35*K44</f>
        <v>#VALUE!</v>
      </c>
      <c r="U22" s="46" t="e">
        <f t="shared" si="3"/>
        <v>#VALUE!</v>
      </c>
      <c r="V22" s="46" t="e">
        <f t="shared" si="0"/>
        <v>#VALUE!</v>
      </c>
      <c r="W22" s="46" t="e">
        <f>V22*W19*L79</f>
        <v>#VALUE!</v>
      </c>
      <c r="X22" s="46" t="e">
        <f>V22*X19*M79</f>
        <v>#VALUE!</v>
      </c>
      <c r="Y22" s="46" t="e">
        <f>V22*Y19*N79</f>
        <v>#VALUE!</v>
      </c>
      <c r="Z22" s="46" t="e">
        <f t="shared" si="2"/>
        <v>#VALUE!</v>
      </c>
    </row>
    <row r="23" spans="1:26" ht="12.75" customHeight="1">
      <c r="A23" s="8"/>
      <c r="B23" s="118"/>
      <c r="C23" s="118"/>
      <c r="D23" s="118"/>
      <c r="E23" s="118"/>
      <c r="F23" s="118"/>
      <c r="G23" s="118"/>
      <c r="H23" s="118"/>
      <c r="I23" s="8"/>
      <c r="J23" s="44"/>
      <c r="K23" s="20"/>
      <c r="L23" s="49"/>
      <c r="M23" s="20"/>
      <c r="N23" s="21"/>
      <c r="O23" s="43"/>
      <c r="P23" s="8"/>
      <c r="Q23" s="8"/>
      <c r="R23" s="8"/>
      <c r="S23" s="8"/>
      <c r="T23" s="10"/>
      <c r="U23" s="8"/>
      <c r="V23" s="8"/>
      <c r="W23" s="8"/>
      <c r="X23" s="8"/>
      <c r="Y23" s="8"/>
      <c r="Z23" s="8"/>
    </row>
    <row r="24" spans="1:26" ht="12.75" customHeight="1">
      <c r="A24" s="8"/>
      <c r="B24" s="118"/>
      <c r="C24" s="118"/>
      <c r="D24" s="118"/>
      <c r="E24" s="118"/>
      <c r="F24" s="118"/>
      <c r="G24" s="118"/>
      <c r="H24" s="118"/>
      <c r="I24" s="8"/>
      <c r="J24" s="47" t="s">
        <v>26</v>
      </c>
      <c r="K24" s="4"/>
      <c r="L24" s="45" t="str">
        <f>IF(K16="Solar","Valor de adquisición del solar:", "Valor de adquisición del inmueble:")</f>
        <v>Valor de adquisición del inmueble:</v>
      </c>
      <c r="M24" s="5"/>
      <c r="N24" s="48" t="s">
        <v>24</v>
      </c>
      <c r="O24" s="2"/>
      <c r="P24" s="8"/>
      <c r="Q24" s="8"/>
      <c r="R24" s="8"/>
      <c r="S24" s="50" t="s">
        <v>27</v>
      </c>
      <c r="T24" s="51"/>
      <c r="U24" s="50"/>
      <c r="V24" s="50"/>
      <c r="W24" s="50"/>
      <c r="X24" s="50"/>
      <c r="Y24" s="50"/>
      <c r="Z24" s="8"/>
    </row>
    <row r="25" spans="1:26" ht="12.75" customHeight="1">
      <c r="A25" s="8"/>
      <c r="B25" s="118"/>
      <c r="C25" s="118"/>
      <c r="D25" s="118"/>
      <c r="E25" s="118"/>
      <c r="F25" s="118"/>
      <c r="G25" s="118"/>
      <c r="H25" s="118"/>
      <c r="I25" s="8"/>
      <c r="J25" s="47"/>
      <c r="K25" s="45"/>
      <c r="L25" s="45"/>
      <c r="M25" s="52"/>
      <c r="N25" s="48"/>
      <c r="O25" s="35"/>
      <c r="P25" s="8"/>
      <c r="Q25" s="8"/>
      <c r="R25" s="8"/>
      <c r="S25" s="50"/>
      <c r="T25" s="53" t="s">
        <v>28</v>
      </c>
      <c r="U25" s="50"/>
      <c r="V25" s="54" t="s">
        <v>29</v>
      </c>
      <c r="W25" s="54" t="s">
        <v>30</v>
      </c>
      <c r="X25" s="50" t="s">
        <v>31</v>
      </c>
      <c r="Y25" s="50"/>
      <c r="Z25" s="8"/>
    </row>
    <row r="26" spans="1:26" ht="12.75" customHeight="1">
      <c r="A26" s="8"/>
      <c r="B26" s="118"/>
      <c r="C26" s="118"/>
      <c r="D26" s="118"/>
      <c r="E26" s="118"/>
      <c r="F26" s="118"/>
      <c r="G26" s="118"/>
      <c r="H26" s="118"/>
      <c r="I26" s="8"/>
      <c r="J26" s="47" t="s">
        <v>32</v>
      </c>
      <c r="K26" s="4"/>
      <c r="L26" s="45" t="str">
        <f>IF(K16="Solar","Valor de adquisición del solar:", "Valor de adquisición del inmueble:")</f>
        <v>Valor de adquisición del inmueble:</v>
      </c>
      <c r="M26" s="5"/>
      <c r="N26" s="48" t="s">
        <v>24</v>
      </c>
      <c r="O26" s="2"/>
      <c r="P26" s="8"/>
      <c r="Q26" s="8"/>
      <c r="R26" s="8"/>
      <c r="S26" s="50"/>
      <c r="T26" s="55" t="e">
        <f>IF(K14="Pleno dominio",K37/K29,K43/K29)</f>
        <v>#DIV/0!</v>
      </c>
      <c r="U26" s="54" t="s">
        <v>33</v>
      </c>
      <c r="V26" s="54" t="e">
        <f>O22*T26</f>
        <v>#DIV/0!</v>
      </c>
      <c r="W26" s="50" t="e">
        <f>O22/K29*V29</f>
        <v>#DIV/0!</v>
      </c>
      <c r="X26" s="56">
        <f>IFERROR(M22*W26/O22,0)</f>
        <v>0</v>
      </c>
      <c r="Y26" s="50"/>
      <c r="Z26" s="8"/>
    </row>
    <row r="27" spans="1:26" ht="12.75" customHeight="1">
      <c r="A27" s="8"/>
      <c r="B27" s="118"/>
      <c r="C27" s="118"/>
      <c r="D27" s="118"/>
      <c r="E27" s="118"/>
      <c r="F27" s="118"/>
      <c r="G27" s="118"/>
      <c r="H27" s="118"/>
      <c r="I27" s="8"/>
      <c r="J27" s="47"/>
      <c r="K27" s="45"/>
      <c r="L27" s="45"/>
      <c r="M27" s="52"/>
      <c r="N27" s="48"/>
      <c r="O27" s="57"/>
      <c r="P27" s="8"/>
      <c r="Q27" s="8"/>
      <c r="R27" s="8"/>
      <c r="S27" s="50"/>
      <c r="T27" s="55"/>
      <c r="U27" s="54" t="s">
        <v>34</v>
      </c>
      <c r="V27" s="54" t="e">
        <f>O24*T26</f>
        <v>#DIV/0!</v>
      </c>
      <c r="W27" s="50" t="e">
        <f>O24/K29*V29</f>
        <v>#DIV/0!</v>
      </c>
      <c r="X27" s="56">
        <f>IFERROR(M24*W27/O24,0)</f>
        <v>0</v>
      </c>
      <c r="Y27" s="50"/>
      <c r="Z27" s="8"/>
    </row>
    <row r="28" spans="1:26" ht="12.75" customHeight="1">
      <c r="A28" s="8"/>
      <c r="B28" s="118"/>
      <c r="C28" s="118"/>
      <c r="D28" s="118"/>
      <c r="E28" s="118"/>
      <c r="F28" s="118"/>
      <c r="G28" s="118"/>
      <c r="H28" s="118"/>
      <c r="I28" s="8"/>
      <c r="J28" s="58"/>
      <c r="K28" s="59"/>
      <c r="L28" s="59"/>
      <c r="M28" s="60"/>
      <c r="N28" s="61"/>
      <c r="O28" s="62"/>
      <c r="P28" s="8"/>
      <c r="Q28" s="8"/>
      <c r="R28" s="8"/>
      <c r="S28" s="50"/>
      <c r="T28" s="55"/>
      <c r="U28" s="54" t="s">
        <v>35</v>
      </c>
      <c r="V28" s="63" t="e">
        <f>O26*T26</f>
        <v>#DIV/0!</v>
      </c>
      <c r="W28" s="64" t="e">
        <f>O26/K29*V29</f>
        <v>#DIV/0!</v>
      </c>
      <c r="X28" s="56">
        <f>IFERROR(M26*W28/O26,0)</f>
        <v>0</v>
      </c>
      <c r="Y28" s="50"/>
      <c r="Z28" s="8"/>
    </row>
    <row r="29" spans="1:26" ht="12.75" customHeight="1">
      <c r="A29" s="8"/>
      <c r="B29" s="118"/>
      <c r="C29" s="118"/>
      <c r="D29" s="118"/>
      <c r="E29" s="118"/>
      <c r="F29" s="118"/>
      <c r="G29" s="118"/>
      <c r="H29" s="118"/>
      <c r="I29" s="8"/>
      <c r="J29" s="65" t="s">
        <v>36</v>
      </c>
      <c r="K29" s="66">
        <f>O22+O24+O26</f>
        <v>0</v>
      </c>
      <c r="L29" s="59"/>
      <c r="M29" s="67" t="s">
        <v>37</v>
      </c>
      <c r="N29" s="68">
        <f>M22+M24+M26</f>
        <v>0</v>
      </c>
      <c r="O29" s="62"/>
      <c r="P29" s="8"/>
      <c r="Q29" s="8"/>
      <c r="R29" s="8"/>
      <c r="S29" s="50"/>
      <c r="T29" s="51"/>
      <c r="U29" s="50"/>
      <c r="V29" s="69" t="e">
        <f t="shared" ref="V29:X29" si="4">SUM(V26:V28)</f>
        <v>#DIV/0!</v>
      </c>
      <c r="W29" s="69" t="e">
        <f t="shared" si="4"/>
        <v>#DIV/0!</v>
      </c>
      <c r="X29" s="70">
        <f t="shared" si="4"/>
        <v>0</v>
      </c>
      <c r="Y29" s="50"/>
      <c r="Z29" s="8"/>
    </row>
    <row r="30" spans="1:26" ht="12.75" customHeight="1">
      <c r="A30" s="8"/>
      <c r="B30" s="71"/>
      <c r="C30" s="71"/>
      <c r="D30" s="71"/>
      <c r="E30" s="71"/>
      <c r="F30" s="71"/>
      <c r="G30" s="71"/>
      <c r="H30" s="71"/>
      <c r="I30" s="8"/>
      <c r="J30" s="58"/>
      <c r="K30" s="141" t="str">
        <f>IF(K29&gt;1,"¡El % adquirido no puede ser superior al 100%!","")</f>
        <v/>
      </c>
      <c r="L30" s="142"/>
      <c r="M30" s="133"/>
      <c r="N30" s="61"/>
      <c r="O30" s="62"/>
      <c r="P30" s="8"/>
      <c r="Q30" s="8"/>
      <c r="R30" s="8"/>
      <c r="S30" s="8"/>
      <c r="T30" s="10"/>
      <c r="U30" s="8"/>
      <c r="V30" s="8"/>
      <c r="W30" s="8"/>
      <c r="X30" s="8"/>
      <c r="Y30" s="8"/>
      <c r="Z30" s="8"/>
    </row>
    <row r="31" spans="1:26" ht="12.75" customHeight="1">
      <c r="A31" s="8"/>
      <c r="B31" s="71"/>
      <c r="C31" s="71"/>
      <c r="D31" s="71"/>
      <c r="E31" s="71"/>
      <c r="F31" s="71"/>
      <c r="G31" s="71"/>
      <c r="H31" s="71"/>
      <c r="I31" s="8"/>
      <c r="J31" s="58"/>
      <c r="K31" s="72"/>
      <c r="L31" s="72"/>
      <c r="M31" s="73" t="s">
        <v>38</v>
      </c>
      <c r="N31" s="68">
        <f>IF(K16="Solar",N29,N29*M16)</f>
        <v>0</v>
      </c>
      <c r="O31" s="62"/>
      <c r="P31" s="8"/>
      <c r="Q31" s="8"/>
      <c r="R31" s="8"/>
      <c r="S31" s="8" t="s">
        <v>39</v>
      </c>
      <c r="T31" s="10">
        <f>M22+M24</f>
        <v>0</v>
      </c>
      <c r="U31" s="8"/>
      <c r="V31" s="8"/>
      <c r="W31" s="8"/>
      <c r="X31" s="8"/>
      <c r="Y31" s="8"/>
      <c r="Z31" s="8"/>
    </row>
    <row r="32" spans="1:26" ht="12.75" customHeight="1">
      <c r="A32" s="8"/>
      <c r="B32" s="74" t="s">
        <v>40</v>
      </c>
      <c r="C32" s="8"/>
      <c r="D32" s="8"/>
      <c r="E32" s="8"/>
      <c r="F32" s="8"/>
      <c r="G32" s="8"/>
      <c r="H32" s="8"/>
      <c r="I32" s="8"/>
      <c r="J32" s="41" t="s">
        <v>41</v>
      </c>
      <c r="K32" s="24"/>
      <c r="L32" s="24"/>
      <c r="M32" s="24"/>
      <c r="N32" s="25"/>
      <c r="O32" s="26"/>
      <c r="P32" s="8"/>
      <c r="Q32" s="8"/>
      <c r="R32" s="8"/>
      <c r="S32" s="8" t="s">
        <v>42</v>
      </c>
      <c r="T32" s="10">
        <f>O22+O24</f>
        <v>0</v>
      </c>
      <c r="U32" s="8"/>
      <c r="V32" s="8"/>
      <c r="W32" s="8"/>
      <c r="X32" s="8"/>
      <c r="Y32" s="8"/>
      <c r="Z32" s="8"/>
    </row>
    <row r="33" spans="1:26" ht="12.75" customHeight="1">
      <c r="A33" s="8"/>
      <c r="B33" s="143" t="s">
        <v>43</v>
      </c>
      <c r="C33" s="118"/>
      <c r="D33" s="118"/>
      <c r="E33" s="118"/>
      <c r="F33" s="118"/>
      <c r="G33" s="118"/>
      <c r="H33" s="118"/>
      <c r="I33" s="8"/>
      <c r="J33" s="44" t="s">
        <v>44</v>
      </c>
      <c r="K33" s="4"/>
      <c r="L33" s="20"/>
      <c r="M33" s="20"/>
      <c r="N33" s="21"/>
      <c r="O33" s="43"/>
      <c r="P33" s="8"/>
      <c r="Q33" s="8"/>
      <c r="R33" s="8"/>
      <c r="S33" s="8"/>
      <c r="T33" s="10"/>
      <c r="U33" s="8"/>
      <c r="V33" s="8"/>
      <c r="W33" s="8"/>
      <c r="X33" s="8"/>
      <c r="Y33" s="8"/>
      <c r="Z33" s="8"/>
    </row>
    <row r="34" spans="1:26" ht="12.75" customHeight="1">
      <c r="A34" s="8"/>
      <c r="B34" s="144" t="s">
        <v>45</v>
      </c>
      <c r="C34" s="118"/>
      <c r="D34" s="118"/>
      <c r="E34" s="118"/>
      <c r="F34" s="118"/>
      <c r="G34" s="118"/>
      <c r="H34" s="118"/>
      <c r="I34" s="8"/>
      <c r="J34" s="44"/>
      <c r="K34" s="20"/>
      <c r="L34" s="20"/>
      <c r="M34" s="20"/>
      <c r="N34" s="21"/>
      <c r="O34" s="43"/>
      <c r="P34" s="8"/>
      <c r="Q34" s="8"/>
      <c r="R34" s="8"/>
      <c r="S34" s="8" t="s">
        <v>46</v>
      </c>
      <c r="T34" s="10" t="s">
        <v>47</v>
      </c>
      <c r="U34" s="8"/>
      <c r="V34" s="8"/>
      <c r="W34" s="8"/>
      <c r="X34" s="8"/>
      <c r="Y34" s="8"/>
      <c r="Z34" s="8"/>
    </row>
    <row r="35" spans="1:26" ht="12.75" customHeight="1">
      <c r="A35" s="8"/>
      <c r="B35" s="118"/>
      <c r="C35" s="118"/>
      <c r="D35" s="118"/>
      <c r="E35" s="118"/>
      <c r="F35" s="118"/>
      <c r="G35" s="118"/>
      <c r="H35" s="118"/>
      <c r="I35" s="8"/>
      <c r="J35" s="44" t="str">
        <f>IF(K14="Pleno dominio",IF(K16="solar","Valor de transmisión del solar:","Valor de transmisión del Inmueble:"),"Valor de transmisión del derecho:")</f>
        <v>Valor de transmisión del derecho:</v>
      </c>
      <c r="K35" s="5"/>
      <c r="L35" s="20" t="s">
        <v>48</v>
      </c>
      <c r="M35" s="5"/>
      <c r="N35" s="21"/>
      <c r="O35" s="43"/>
      <c r="P35" s="8"/>
      <c r="Q35" s="8"/>
      <c r="R35" s="8"/>
      <c r="S35" s="8">
        <v>0</v>
      </c>
      <c r="T35" s="10">
        <v>0.15</v>
      </c>
      <c r="U35" s="8"/>
      <c r="V35" s="8"/>
      <c r="W35" s="8"/>
      <c r="X35" s="8"/>
      <c r="Y35" s="8"/>
      <c r="Z35" s="8"/>
    </row>
    <row r="36" spans="1:26" ht="12.75" customHeight="1">
      <c r="A36" s="8"/>
      <c r="B36" s="118"/>
      <c r="C36" s="118"/>
      <c r="D36" s="118"/>
      <c r="E36" s="118"/>
      <c r="F36" s="118"/>
      <c r="G36" s="118"/>
      <c r="H36" s="118"/>
      <c r="I36" s="8"/>
      <c r="J36" s="44"/>
      <c r="K36" s="20"/>
      <c r="L36" s="20"/>
      <c r="M36" s="20"/>
      <c r="N36" s="21"/>
      <c r="O36" s="43"/>
      <c r="P36" s="8"/>
      <c r="Q36" s="8"/>
      <c r="R36" s="8"/>
      <c r="S36" s="8">
        <v>1</v>
      </c>
      <c r="T36" s="10">
        <v>0.15</v>
      </c>
      <c r="U36" s="8"/>
      <c r="V36" s="8"/>
      <c r="W36" s="8"/>
      <c r="X36" s="8"/>
      <c r="Y36" s="8"/>
      <c r="Z36" s="8"/>
    </row>
    <row r="37" spans="1:26" ht="12.75" customHeight="1">
      <c r="A37" s="8"/>
      <c r="B37" s="118"/>
      <c r="C37" s="118"/>
      <c r="D37" s="118"/>
      <c r="E37" s="118"/>
      <c r="F37" s="118"/>
      <c r="G37" s="118"/>
      <c r="H37" s="118"/>
      <c r="I37" s="8"/>
      <c r="J37" s="44" t="s">
        <v>49</v>
      </c>
      <c r="K37" s="3"/>
      <c r="L37" s="75"/>
      <c r="M37" s="75"/>
      <c r="N37" s="21"/>
      <c r="O37" s="43"/>
      <c r="P37" s="8"/>
      <c r="Q37" s="8"/>
      <c r="R37" s="8"/>
      <c r="S37" s="8">
        <v>2</v>
      </c>
      <c r="T37" s="10">
        <v>0.14000000000000001</v>
      </c>
      <c r="U37" s="8"/>
      <c r="V37" s="8"/>
      <c r="W37" s="8"/>
      <c r="X37" s="8"/>
      <c r="Y37" s="8"/>
      <c r="Z37" s="8"/>
    </row>
    <row r="38" spans="1:26" ht="15" customHeight="1">
      <c r="A38" s="8"/>
      <c r="B38" s="144" t="str">
        <f>IF(K14="Pleno dominio","% transmitido: % del "&amp;IF(K16="Inmueble","inmueble","solar")&amp;" que se transmite.","")</f>
        <v/>
      </c>
      <c r="C38" s="118"/>
      <c r="D38" s="118"/>
      <c r="E38" s="118"/>
      <c r="F38" s="118"/>
      <c r="G38" s="118"/>
      <c r="H38" s="118"/>
      <c r="I38" s="8"/>
      <c r="J38" s="44"/>
      <c r="K38" s="75"/>
      <c r="L38" s="75"/>
      <c r="M38" s="75"/>
      <c r="N38" s="21"/>
      <c r="O38" s="43"/>
      <c r="P38" s="8"/>
      <c r="Q38" s="8"/>
      <c r="R38" s="8"/>
      <c r="S38" s="8">
        <v>3</v>
      </c>
      <c r="T38" s="10">
        <v>0.14000000000000001</v>
      </c>
      <c r="U38" s="8"/>
      <c r="V38" s="8"/>
      <c r="W38" s="8"/>
      <c r="X38" s="8"/>
      <c r="Y38" s="8"/>
      <c r="Z38" s="8"/>
    </row>
    <row r="39" spans="1:26" ht="12.75" customHeight="1">
      <c r="A39" s="8"/>
      <c r="B39" s="76"/>
      <c r="C39" s="71"/>
      <c r="D39" s="71"/>
      <c r="E39" s="71"/>
      <c r="F39" s="71"/>
      <c r="G39" s="71"/>
      <c r="H39" s="71"/>
      <c r="I39" s="8"/>
      <c r="J39" s="42" t="s">
        <v>50</v>
      </c>
      <c r="K39" s="75"/>
      <c r="L39" s="75"/>
      <c r="M39" s="75"/>
      <c r="N39" s="21"/>
      <c r="O39" s="43"/>
      <c r="P39" s="8"/>
      <c r="Q39" s="8"/>
      <c r="R39" s="8"/>
      <c r="S39" s="8">
        <v>4</v>
      </c>
      <c r="T39" s="10">
        <v>0.16</v>
      </c>
      <c r="U39" s="8"/>
      <c r="V39" s="8"/>
      <c r="W39" s="8"/>
      <c r="X39" s="8"/>
      <c r="Y39" s="8"/>
      <c r="Z39" s="8"/>
    </row>
    <row r="40" spans="1:26" ht="12.75" customHeight="1">
      <c r="A40" s="8"/>
      <c r="B40" s="131" t="s">
        <v>51</v>
      </c>
      <c r="C40" s="118"/>
      <c r="D40" s="118"/>
      <c r="E40" s="118"/>
      <c r="F40" s="118"/>
      <c r="G40" s="118"/>
      <c r="H40" s="118"/>
      <c r="I40" s="8"/>
      <c r="J40" s="44" t="s">
        <v>52</v>
      </c>
      <c r="K40" s="1"/>
      <c r="L40" s="20"/>
      <c r="M40" s="20"/>
      <c r="N40" s="21"/>
      <c r="O40" s="43"/>
      <c r="P40" s="8"/>
      <c r="Q40" s="8"/>
      <c r="R40" s="8"/>
      <c r="S40" s="8">
        <v>5</v>
      </c>
      <c r="T40" s="10">
        <v>0.18</v>
      </c>
      <c r="U40" s="8"/>
      <c r="V40" s="8"/>
      <c r="W40" s="8"/>
      <c r="X40" s="8"/>
      <c r="Y40" s="8"/>
      <c r="Z40" s="8"/>
    </row>
    <row r="41" spans="1:26" ht="12.75" customHeight="1">
      <c r="A41" s="8"/>
      <c r="B41" s="118"/>
      <c r="C41" s="118"/>
      <c r="D41" s="118"/>
      <c r="E41" s="118"/>
      <c r="F41" s="118"/>
      <c r="G41" s="118"/>
      <c r="H41" s="118"/>
      <c r="I41" s="8"/>
      <c r="J41" s="44" t="s">
        <v>53</v>
      </c>
      <c r="K41" s="77" t="str">
        <f>IF(K40="","",IF(K40&gt;79,0.1,IF(K40&lt;20,0.7,(89-K40)/100)))</f>
        <v/>
      </c>
      <c r="L41" s="77"/>
      <c r="M41" s="77"/>
      <c r="N41" s="21"/>
      <c r="O41" s="43"/>
      <c r="P41" s="8"/>
      <c r="Q41" s="8"/>
      <c r="R41" s="8"/>
      <c r="S41" s="8">
        <v>6</v>
      </c>
      <c r="T41" s="10">
        <v>0.19</v>
      </c>
      <c r="U41" s="8"/>
      <c r="V41" s="8"/>
      <c r="W41" s="8"/>
      <c r="X41" s="8"/>
      <c r="Y41" s="8"/>
      <c r="Z41" s="8"/>
    </row>
    <row r="42" spans="1:26" ht="12.75" customHeight="1">
      <c r="A42" s="8"/>
      <c r="B42" s="118"/>
      <c r="C42" s="118"/>
      <c r="D42" s="118"/>
      <c r="E42" s="118"/>
      <c r="F42" s="118"/>
      <c r="G42" s="118"/>
      <c r="H42" s="118"/>
      <c r="I42" s="8"/>
      <c r="J42" s="44" t="s">
        <v>54</v>
      </c>
      <c r="K42" s="77" t="str">
        <f>IF(K41="","",(1-K41))</f>
        <v/>
      </c>
      <c r="L42" s="77"/>
      <c r="M42" s="77"/>
      <c r="N42" s="21"/>
      <c r="O42" s="43"/>
      <c r="P42" s="8"/>
      <c r="Q42" s="8"/>
      <c r="R42" s="8"/>
      <c r="S42" s="8">
        <v>7</v>
      </c>
      <c r="T42" s="10">
        <v>0.2</v>
      </c>
      <c r="U42" s="8"/>
      <c r="V42" s="8"/>
      <c r="W42" s="8"/>
      <c r="X42" s="8"/>
      <c r="Y42" s="8"/>
      <c r="Z42" s="8"/>
    </row>
    <row r="43" spans="1:26" ht="12.75" customHeight="1">
      <c r="A43" s="8"/>
      <c r="B43" s="118"/>
      <c r="C43" s="118"/>
      <c r="D43" s="118"/>
      <c r="E43" s="118"/>
      <c r="F43" s="118"/>
      <c r="G43" s="118"/>
      <c r="H43" s="118"/>
      <c r="I43" s="8"/>
      <c r="J43" s="44" t="s">
        <v>55</v>
      </c>
      <c r="K43" s="3"/>
      <c r="L43" s="77"/>
      <c r="M43" s="77"/>
      <c r="N43" s="21"/>
      <c r="O43" s="43"/>
      <c r="P43" s="8"/>
      <c r="Q43" s="8"/>
      <c r="R43" s="8"/>
      <c r="S43" s="8">
        <v>8</v>
      </c>
      <c r="T43" s="10">
        <v>0.19</v>
      </c>
      <c r="U43" s="8"/>
      <c r="V43" s="8"/>
      <c r="W43" s="8"/>
      <c r="X43" s="8"/>
      <c r="Y43" s="8"/>
      <c r="Z43" s="8"/>
    </row>
    <row r="44" spans="1:26" ht="12.75" customHeight="1">
      <c r="A44" s="8"/>
      <c r="B44" s="118"/>
      <c r="C44" s="118"/>
      <c r="D44" s="118"/>
      <c r="E44" s="118"/>
      <c r="F44" s="118"/>
      <c r="G44" s="118"/>
      <c r="H44" s="118"/>
      <c r="I44" s="8"/>
      <c r="J44" s="44" t="s">
        <v>56</v>
      </c>
      <c r="K44" s="77" t="str">
        <f>IF(K40="","",IF(K14=S22,K41*K43,IF(K14=S21,K42*K43,0)))</f>
        <v/>
      </c>
      <c r="L44" s="77"/>
      <c r="M44" s="77"/>
      <c r="N44" s="21"/>
      <c r="O44" s="43"/>
      <c r="P44" s="8"/>
      <c r="Q44" s="8"/>
      <c r="R44" s="8"/>
      <c r="S44" s="8">
        <v>9</v>
      </c>
      <c r="T44" s="10">
        <v>0.15</v>
      </c>
      <c r="U44" s="8"/>
      <c r="V44" s="8"/>
      <c r="W44" s="8"/>
      <c r="X44" s="8"/>
      <c r="Y44" s="8"/>
      <c r="Z44" s="8"/>
    </row>
    <row r="45" spans="1:26" ht="12.75" customHeight="1">
      <c r="A45" s="8"/>
      <c r="B45" s="78"/>
      <c r="C45" s="78"/>
      <c r="D45" s="78"/>
      <c r="E45" s="78"/>
      <c r="F45" s="78"/>
      <c r="G45" s="78"/>
      <c r="H45" s="78"/>
      <c r="I45" s="8"/>
      <c r="J45" s="44"/>
      <c r="K45" s="77"/>
      <c r="L45" s="77"/>
      <c r="M45" s="77"/>
      <c r="N45" s="21"/>
      <c r="O45" s="43"/>
      <c r="P45" s="8"/>
      <c r="Q45" s="8"/>
      <c r="R45" s="8"/>
      <c r="S45" s="8">
        <v>10</v>
      </c>
      <c r="T45" s="10">
        <v>0.12</v>
      </c>
      <c r="U45" s="8"/>
      <c r="V45" s="8"/>
      <c r="W45" s="8"/>
      <c r="X45" s="8"/>
      <c r="Y45" s="8"/>
      <c r="Z45" s="8"/>
    </row>
    <row r="46" spans="1:26" ht="12.75" customHeight="1">
      <c r="A46" s="8"/>
      <c r="B46" s="8"/>
      <c r="C46" s="8"/>
      <c r="D46" s="8"/>
      <c r="E46" s="8"/>
      <c r="F46" s="8"/>
      <c r="G46" s="8"/>
      <c r="H46" s="8"/>
      <c r="I46" s="8"/>
      <c r="J46" s="79"/>
      <c r="K46" s="80"/>
      <c r="L46" s="80"/>
      <c r="M46" s="80"/>
      <c r="N46" s="81"/>
      <c r="O46" s="82"/>
      <c r="P46" s="8"/>
      <c r="Q46" s="10"/>
      <c r="R46" s="8"/>
      <c r="S46" s="8">
        <v>11</v>
      </c>
      <c r="T46" s="10">
        <v>0.1</v>
      </c>
      <c r="U46" s="8"/>
      <c r="V46" s="8"/>
      <c r="W46" s="8"/>
      <c r="X46" s="8"/>
      <c r="Y46" s="8"/>
      <c r="Z46" s="8"/>
    </row>
    <row r="47" spans="1:26" ht="12.75" customHeight="1">
      <c r="A47" s="8"/>
      <c r="B47" s="8"/>
      <c r="C47" s="8"/>
      <c r="D47" s="8"/>
      <c r="E47" s="8"/>
      <c r="F47" s="8"/>
      <c r="G47" s="8"/>
      <c r="H47" s="8"/>
      <c r="I47" s="8"/>
      <c r="J47" s="79"/>
      <c r="K47" s="80"/>
      <c r="L47" s="80"/>
      <c r="M47" s="80"/>
      <c r="N47" s="81"/>
      <c r="O47" s="82"/>
      <c r="P47" s="8"/>
      <c r="Q47" s="10"/>
      <c r="R47" s="8"/>
      <c r="S47" s="8">
        <v>12</v>
      </c>
      <c r="T47" s="10">
        <v>0.09</v>
      </c>
      <c r="U47" s="8"/>
      <c r="V47" s="8"/>
      <c r="W47" s="8"/>
      <c r="X47" s="8"/>
      <c r="Y47" s="8"/>
      <c r="Z47" s="8"/>
    </row>
    <row r="48" spans="1:26" ht="12.75" customHeight="1">
      <c r="A48" s="8"/>
      <c r="B48" s="8"/>
      <c r="C48" s="8"/>
      <c r="D48" s="8"/>
      <c r="E48" s="8"/>
      <c r="F48" s="8"/>
      <c r="G48" s="8"/>
      <c r="H48" s="8"/>
      <c r="I48" s="8"/>
      <c r="J48" s="65" t="s">
        <v>57</v>
      </c>
      <c r="K48" s="66">
        <f>IF(K14="Pleno dominio",K37,K43)</f>
        <v>0</v>
      </c>
      <c r="L48" s="132" t="s">
        <v>58</v>
      </c>
      <c r="M48" s="133"/>
      <c r="N48" s="68">
        <f>IF(K14="Pleno dominio",IF(K16="solar",K35,K35*M16),K35)</f>
        <v>0</v>
      </c>
      <c r="O48" s="82"/>
      <c r="P48" s="8"/>
      <c r="Q48" s="10"/>
      <c r="R48" s="8"/>
      <c r="S48" s="8">
        <v>13</v>
      </c>
      <c r="T48" s="10">
        <v>0.09</v>
      </c>
      <c r="U48" s="8"/>
      <c r="V48" s="8"/>
      <c r="W48" s="8"/>
      <c r="X48" s="8"/>
      <c r="Y48" s="8"/>
      <c r="Z48" s="8"/>
    </row>
    <row r="49" spans="1:26" ht="12.75" customHeight="1">
      <c r="A49" s="8"/>
      <c r="B49" s="8"/>
      <c r="C49" s="8"/>
      <c r="D49" s="8"/>
      <c r="E49" s="8"/>
      <c r="F49" s="8"/>
      <c r="G49" s="8"/>
      <c r="H49" s="8"/>
      <c r="I49" s="8"/>
      <c r="J49" s="79"/>
      <c r="K49" s="80"/>
      <c r="L49" s="83"/>
      <c r="M49" s="83"/>
      <c r="N49" s="81"/>
      <c r="O49" s="82"/>
      <c r="P49" s="8"/>
      <c r="Q49" s="10"/>
      <c r="R49" s="8"/>
      <c r="S49" s="8">
        <v>14</v>
      </c>
      <c r="T49" s="10">
        <v>0.09</v>
      </c>
      <c r="U49" s="8"/>
      <c r="V49" s="8"/>
      <c r="W49" s="8"/>
      <c r="X49" s="8"/>
      <c r="Y49" s="8"/>
      <c r="Z49" s="8"/>
    </row>
    <row r="50" spans="1:26" ht="12.75" customHeight="1">
      <c r="A50" s="8"/>
      <c r="B50" s="8"/>
      <c r="C50" s="8"/>
      <c r="D50" s="8"/>
      <c r="E50" s="8"/>
      <c r="F50" s="8"/>
      <c r="G50" s="8"/>
      <c r="H50" s="8"/>
      <c r="I50" s="8"/>
      <c r="J50" s="79"/>
      <c r="K50" s="80"/>
      <c r="L50" s="80"/>
      <c r="M50" s="80"/>
      <c r="N50" s="81"/>
      <c r="O50" s="82"/>
      <c r="P50" s="8"/>
      <c r="Q50" s="10"/>
      <c r="R50" s="8"/>
      <c r="S50" s="8">
        <v>15</v>
      </c>
      <c r="T50" s="10">
        <v>0.09</v>
      </c>
      <c r="U50" s="8"/>
      <c r="V50" s="8"/>
      <c r="W50" s="8"/>
      <c r="X50" s="8"/>
      <c r="Y50" s="8"/>
      <c r="Z50" s="8"/>
    </row>
    <row r="51" spans="1:26" ht="12.75" customHeight="1">
      <c r="A51" s="8"/>
      <c r="B51" s="8"/>
      <c r="C51" s="8"/>
      <c r="D51" s="8"/>
      <c r="E51" s="8"/>
      <c r="F51" s="8"/>
      <c r="G51" s="8"/>
      <c r="H51" s="8"/>
      <c r="I51" s="8"/>
      <c r="J51" s="79"/>
      <c r="K51" s="80"/>
      <c r="L51" s="80"/>
      <c r="M51" s="80"/>
      <c r="N51" s="81"/>
      <c r="O51" s="82"/>
      <c r="P51" s="8"/>
      <c r="Q51" s="10"/>
      <c r="R51" s="8"/>
      <c r="S51" s="8">
        <v>16</v>
      </c>
      <c r="T51" s="10">
        <v>0.1</v>
      </c>
      <c r="U51" s="8"/>
      <c r="V51" s="8"/>
      <c r="W51" s="8"/>
      <c r="X51" s="8"/>
      <c r="Y51" s="8"/>
      <c r="Z51" s="8"/>
    </row>
    <row r="52" spans="1:26" ht="12.75" customHeight="1">
      <c r="A52" s="8"/>
      <c r="B52" s="8"/>
      <c r="C52" s="8"/>
      <c r="D52" s="8"/>
      <c r="E52" s="8"/>
      <c r="F52" s="8"/>
      <c r="G52" s="8"/>
      <c r="H52" s="8"/>
      <c r="I52" s="8"/>
      <c r="J52" s="84"/>
      <c r="K52" s="85"/>
      <c r="L52" s="85"/>
      <c r="M52" s="85"/>
      <c r="N52" s="86"/>
      <c r="O52" s="87"/>
      <c r="P52" s="8"/>
      <c r="Q52" s="10"/>
      <c r="R52" s="8"/>
      <c r="S52" s="8">
        <v>17</v>
      </c>
      <c r="T52" s="10">
        <v>0.13</v>
      </c>
      <c r="U52" s="8"/>
      <c r="V52" s="8"/>
      <c r="W52" s="8"/>
      <c r="X52" s="8"/>
      <c r="Y52" s="8"/>
      <c r="Z52" s="8"/>
    </row>
    <row r="53" spans="1:26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20"/>
      <c r="L53" s="20"/>
      <c r="M53" s="20"/>
      <c r="N53" s="21"/>
      <c r="O53" s="22"/>
      <c r="P53" s="8"/>
      <c r="Q53" s="10"/>
      <c r="R53" s="8"/>
      <c r="S53" s="8">
        <v>18</v>
      </c>
      <c r="T53" s="10">
        <v>0.17</v>
      </c>
      <c r="U53" s="8"/>
      <c r="V53" s="8"/>
      <c r="W53" s="8"/>
      <c r="X53" s="8"/>
      <c r="Y53" s="8"/>
      <c r="Z53" s="8"/>
    </row>
    <row r="54" spans="1:26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20"/>
      <c r="L54" s="20"/>
      <c r="M54" s="20"/>
      <c r="N54" s="21"/>
      <c r="O54" s="22"/>
      <c r="P54" s="8"/>
      <c r="Q54" s="10"/>
      <c r="R54" s="8"/>
      <c r="S54" s="8">
        <v>19</v>
      </c>
      <c r="T54" s="10">
        <v>0.23</v>
      </c>
      <c r="U54" s="8"/>
      <c r="V54" s="8"/>
      <c r="W54" s="8"/>
      <c r="X54" s="8"/>
      <c r="Y54" s="8"/>
      <c r="Z54" s="8"/>
    </row>
    <row r="55" spans="1:26" ht="12.75" customHeight="1">
      <c r="A55" s="8"/>
      <c r="B55" s="16"/>
      <c r="C55" s="16"/>
      <c r="D55" s="16"/>
      <c r="E55" s="16"/>
      <c r="F55" s="16"/>
      <c r="G55" s="16"/>
      <c r="H55" s="16"/>
      <c r="I55" s="8"/>
      <c r="J55" s="134" t="s">
        <v>59</v>
      </c>
      <c r="K55" s="135"/>
      <c r="L55" s="135"/>
      <c r="M55" s="135"/>
      <c r="N55" s="135"/>
      <c r="O55" s="136"/>
      <c r="P55" s="8"/>
      <c r="Q55" s="10"/>
      <c r="R55" s="8"/>
      <c r="S55" s="8">
        <v>20</v>
      </c>
      <c r="T55" s="10">
        <v>0.4</v>
      </c>
      <c r="U55" s="8"/>
      <c r="V55" s="8"/>
      <c r="W55" s="8"/>
      <c r="X55" s="8"/>
      <c r="Y55" s="8"/>
      <c r="Z55" s="8"/>
    </row>
    <row r="56" spans="1:26" ht="12.75" customHeight="1">
      <c r="A56" s="8"/>
      <c r="B56" s="16"/>
      <c r="C56" s="16"/>
      <c r="D56" s="16"/>
      <c r="E56" s="16"/>
      <c r="F56" s="16"/>
      <c r="G56" s="16"/>
      <c r="H56" s="16"/>
      <c r="I56" s="8"/>
      <c r="J56" s="44"/>
      <c r="K56" s="9"/>
      <c r="L56" s="9"/>
      <c r="M56" s="9"/>
      <c r="N56" s="8"/>
      <c r="O56" s="88"/>
      <c r="P56" s="8"/>
      <c r="Q56" s="10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>
      <c r="A57" s="8"/>
      <c r="B57" s="16"/>
      <c r="C57" s="16"/>
      <c r="D57" s="16"/>
      <c r="E57" s="16"/>
      <c r="F57" s="16"/>
      <c r="G57" s="16"/>
      <c r="H57" s="16"/>
      <c r="I57" s="8"/>
      <c r="J57" s="125" t="s">
        <v>60</v>
      </c>
      <c r="K57" s="126"/>
      <c r="L57" s="126"/>
      <c r="M57" s="126"/>
      <c r="N57" s="126"/>
      <c r="O57" s="127"/>
      <c r="P57" s="8"/>
      <c r="Q57" s="10"/>
      <c r="R57" s="8"/>
      <c r="S57" s="8"/>
      <c r="T57" s="8" t="s">
        <v>61</v>
      </c>
      <c r="U57" s="8" t="s">
        <v>62</v>
      </c>
      <c r="V57" s="8" t="s">
        <v>63</v>
      </c>
      <c r="W57" s="8"/>
      <c r="X57" s="8"/>
      <c r="Y57" s="8"/>
      <c r="Z57" s="8"/>
    </row>
    <row r="58" spans="1:26" ht="12.75" customHeight="1">
      <c r="A58" s="8"/>
      <c r="B58" s="16"/>
      <c r="C58" s="16"/>
      <c r="D58" s="16"/>
      <c r="E58" s="16"/>
      <c r="F58" s="16"/>
      <c r="G58" s="16"/>
      <c r="H58" s="16"/>
      <c r="I58" s="8"/>
      <c r="J58" s="44"/>
      <c r="K58" s="9"/>
      <c r="L58" s="9"/>
      <c r="M58" s="9"/>
      <c r="N58" s="8"/>
      <c r="O58" s="88"/>
      <c r="P58" s="8"/>
      <c r="Q58" s="10"/>
      <c r="R58" s="8"/>
      <c r="S58" s="8" t="s">
        <v>64</v>
      </c>
      <c r="T58" s="89">
        <f>IF((K33-K22)/365&lt;1,(K33-K22)/365,INT(($K$33-$K$22)/365))</f>
        <v>0</v>
      </c>
      <c r="U58" s="90" t="str">
        <f>IF(K24="","",IF((K33-K24)/365&lt;1,(K33-K24)/365,INT(($K$33-$K$24)/365)))</f>
        <v/>
      </c>
      <c r="V58" s="8" t="str">
        <f>IF(K26="","",IF((K33-K26)/365&lt;1,(K33-K26)/365,INT(($K$33-$K$26)/365)))</f>
        <v/>
      </c>
      <c r="W58" s="8"/>
      <c r="X58" s="8"/>
      <c r="Y58" s="8"/>
      <c r="Z58" s="8"/>
    </row>
    <row r="59" spans="1:26" ht="12.75" customHeight="1">
      <c r="A59" s="8"/>
      <c r="B59" s="16"/>
      <c r="C59" s="16"/>
      <c r="D59" s="16"/>
      <c r="E59" s="16"/>
      <c r="F59" s="16"/>
      <c r="G59" s="16"/>
      <c r="H59" s="16"/>
      <c r="I59" s="8"/>
      <c r="J59" s="44" t="s">
        <v>65</v>
      </c>
      <c r="K59" s="91">
        <f>IF(K14="Pleno dominio",IF(K16="solar",K35,K35*M16),K35)</f>
        <v>0</v>
      </c>
      <c r="L59" s="91"/>
      <c r="M59" s="91"/>
      <c r="N59" s="8"/>
      <c r="O59" s="88"/>
      <c r="P59" s="8"/>
      <c r="Q59" s="10"/>
      <c r="R59" s="8"/>
      <c r="S59" s="8" t="s">
        <v>66</v>
      </c>
      <c r="T59" s="89">
        <f>IF(T58&gt;20,20,T58)</f>
        <v>0</v>
      </c>
      <c r="U59" s="8" t="str">
        <f t="shared" ref="U59:V59" si="5">IF(U58="","",IF(U58&gt;20,20,U58))</f>
        <v/>
      </c>
      <c r="V59" s="8" t="str">
        <f t="shared" si="5"/>
        <v/>
      </c>
      <c r="W59" s="8"/>
      <c r="X59" s="8"/>
      <c r="Y59" s="8"/>
      <c r="Z59" s="8"/>
    </row>
    <row r="60" spans="1:26" ht="12.75" customHeight="1">
      <c r="A60" s="8"/>
      <c r="B60" s="16"/>
      <c r="C60" s="16"/>
      <c r="D60" s="16"/>
      <c r="E60" s="16"/>
      <c r="F60" s="16"/>
      <c r="G60" s="16"/>
      <c r="H60" s="16"/>
      <c r="I60" s="8"/>
      <c r="J60" s="44"/>
      <c r="K60" s="9"/>
      <c r="L60" s="9"/>
      <c r="M60" s="9"/>
      <c r="N60" s="8"/>
      <c r="O60" s="88"/>
      <c r="P60" s="8"/>
      <c r="Q60" s="10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>
      <c r="A61" s="8"/>
      <c r="B61" s="16"/>
      <c r="C61" s="16"/>
      <c r="D61" s="16"/>
      <c r="E61" s="16"/>
      <c r="F61" s="16"/>
      <c r="G61" s="16"/>
      <c r="H61" s="16"/>
      <c r="I61" s="8"/>
      <c r="J61" s="44" t="s">
        <v>67</v>
      </c>
      <c r="K61" s="91">
        <f>IF(K16="Solar",X29,X29*M16)</f>
        <v>0</v>
      </c>
      <c r="L61" s="92" t="str">
        <f>IF(K48&lt;&gt;K29,"El valor de adquisición es el correspondiente al % transmitido.","")</f>
        <v/>
      </c>
      <c r="M61" s="91"/>
      <c r="N61" s="8"/>
      <c r="O61" s="88"/>
      <c r="P61" s="8"/>
      <c r="Q61" s="10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>
      <c r="A62" s="8"/>
      <c r="B62" s="16"/>
      <c r="C62" s="16"/>
      <c r="D62" s="16"/>
      <c r="E62" s="16"/>
      <c r="F62" s="16"/>
      <c r="G62" s="16"/>
      <c r="H62" s="16"/>
      <c r="I62" s="8"/>
      <c r="J62" s="44"/>
      <c r="K62" s="9"/>
      <c r="L62" s="9"/>
      <c r="M62" s="9"/>
      <c r="N62" s="8"/>
      <c r="O62" s="88"/>
      <c r="P62" s="8"/>
      <c r="Q62" s="10"/>
      <c r="R62" s="8"/>
      <c r="S62" s="8" t="s">
        <v>68</v>
      </c>
      <c r="T62" s="8"/>
      <c r="U62" s="8"/>
      <c r="V62" s="8"/>
      <c r="W62" s="8"/>
      <c r="X62" s="8"/>
      <c r="Y62" s="8"/>
      <c r="Z62" s="8"/>
    </row>
    <row r="63" spans="1:26" ht="12.75" customHeight="1">
      <c r="A63" s="8"/>
      <c r="B63" s="16"/>
      <c r="C63" s="16"/>
      <c r="D63" s="16"/>
      <c r="E63" s="16"/>
      <c r="F63" s="16"/>
      <c r="G63" s="16"/>
      <c r="H63" s="16"/>
      <c r="I63" s="8"/>
      <c r="J63" s="93" t="s">
        <v>69</v>
      </c>
      <c r="K63" s="94">
        <f>K59-K61</f>
        <v>0</v>
      </c>
      <c r="L63" s="91"/>
      <c r="M63" s="91"/>
      <c r="N63" s="8"/>
      <c r="O63" s="88"/>
      <c r="P63" s="8"/>
      <c r="Q63" s="10"/>
      <c r="R63" s="8"/>
      <c r="S63" s="8" t="s">
        <v>70</v>
      </c>
      <c r="T63" s="8"/>
      <c r="U63" s="8"/>
      <c r="V63" s="8"/>
      <c r="W63" s="8"/>
      <c r="X63" s="8"/>
      <c r="Y63" s="8"/>
      <c r="Z63" s="8"/>
    </row>
    <row r="64" spans="1:26" ht="12.75" customHeight="1">
      <c r="A64" s="8"/>
      <c r="B64" s="16"/>
      <c r="C64" s="16"/>
      <c r="D64" s="16"/>
      <c r="E64" s="16"/>
      <c r="F64" s="16"/>
      <c r="G64" s="16"/>
      <c r="H64" s="16"/>
      <c r="I64" s="8"/>
      <c r="J64" s="44"/>
      <c r="K64" s="9"/>
      <c r="L64" s="9"/>
      <c r="M64" s="9"/>
      <c r="N64" s="8"/>
      <c r="O64" s="88"/>
      <c r="P64" s="8"/>
      <c r="Q64" s="10"/>
      <c r="R64" s="8"/>
      <c r="S64" s="8" t="s">
        <v>71</v>
      </c>
      <c r="T64" s="8"/>
      <c r="U64" s="8"/>
      <c r="V64" s="8"/>
      <c r="W64" s="8"/>
      <c r="X64" s="8"/>
      <c r="Y64" s="8"/>
      <c r="Z64" s="8"/>
    </row>
    <row r="65" spans="1:26" ht="12.75" customHeight="1">
      <c r="A65" s="8"/>
      <c r="B65" s="16"/>
      <c r="C65" s="16"/>
      <c r="D65" s="16"/>
      <c r="E65" s="16"/>
      <c r="F65" s="16"/>
      <c r="G65" s="16"/>
      <c r="H65" s="16"/>
      <c r="I65" s="8"/>
      <c r="J65" s="122" t="str">
        <f>IF(K63&lt;=0,"No se produce incremento del valor del terreno. 
La operación cumple las condiciones para no estar sujeta al IIVTNU.","")</f>
        <v>No se produce incremento del valor del terreno. 
La operación cumple las condiciones para no estar sujeta al IIVTNU.</v>
      </c>
      <c r="K65" s="118"/>
      <c r="L65" s="118"/>
      <c r="M65" s="118"/>
      <c r="N65" s="118"/>
      <c r="O65" s="123"/>
      <c r="P65" s="8"/>
      <c r="Q65" s="10"/>
      <c r="R65" s="8"/>
      <c r="S65" s="8" t="s">
        <v>72</v>
      </c>
      <c r="T65" s="8"/>
      <c r="U65" s="8"/>
      <c r="V65" s="8"/>
      <c r="W65" s="8"/>
      <c r="X65" s="8"/>
      <c r="Y65" s="8"/>
      <c r="Z65" s="8"/>
    </row>
    <row r="66" spans="1:26" ht="12.75" customHeight="1">
      <c r="A66" s="8"/>
      <c r="B66" s="16"/>
      <c r="C66" s="16"/>
      <c r="D66" s="16"/>
      <c r="E66" s="16"/>
      <c r="F66" s="16"/>
      <c r="G66" s="16"/>
      <c r="H66" s="16"/>
      <c r="I66" s="8"/>
      <c r="J66" s="124"/>
      <c r="K66" s="118"/>
      <c r="L66" s="118"/>
      <c r="M66" s="118"/>
      <c r="N66" s="118"/>
      <c r="O66" s="123"/>
      <c r="P66" s="8"/>
      <c r="Q66" s="10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>
      <c r="A67" s="8"/>
      <c r="B67" s="16"/>
      <c r="C67" s="16"/>
      <c r="D67" s="16"/>
      <c r="E67" s="16"/>
      <c r="F67" s="16"/>
      <c r="G67" s="16"/>
      <c r="H67" s="16"/>
      <c r="I67" s="8"/>
      <c r="J67" s="95"/>
      <c r="K67" s="96"/>
      <c r="L67" s="96"/>
      <c r="M67" s="96"/>
      <c r="N67" s="97"/>
      <c r="O67" s="98"/>
      <c r="P67" s="8"/>
      <c r="Q67" s="10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>
      <c r="A68" s="8"/>
      <c r="B68" s="16"/>
      <c r="C68" s="16"/>
      <c r="D68" s="16"/>
      <c r="E68" s="16"/>
      <c r="F68" s="16"/>
      <c r="G68" s="16"/>
      <c r="H68" s="16"/>
      <c r="I68" s="8"/>
      <c r="J68" s="125" t="s">
        <v>73</v>
      </c>
      <c r="K68" s="126"/>
      <c r="L68" s="126"/>
      <c r="M68" s="126"/>
      <c r="N68" s="126"/>
      <c r="O68" s="127"/>
      <c r="P68" s="8"/>
      <c r="Q68" s="10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>
      <c r="A69" s="8"/>
      <c r="B69" s="16"/>
      <c r="C69" s="16"/>
      <c r="D69" s="16"/>
      <c r="E69" s="16"/>
      <c r="F69" s="16"/>
      <c r="G69" s="16"/>
      <c r="H69" s="16"/>
      <c r="I69" s="8"/>
      <c r="J69" s="44"/>
      <c r="K69" s="9"/>
      <c r="L69" s="9"/>
      <c r="M69" s="9"/>
      <c r="N69" s="8"/>
      <c r="O69" s="88"/>
      <c r="P69" s="8"/>
      <c r="Q69" s="10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>
      <c r="A70" s="8"/>
      <c r="B70" s="16"/>
      <c r="C70" s="16"/>
      <c r="D70" s="16"/>
      <c r="E70" s="16"/>
      <c r="F70" s="16"/>
      <c r="G70" s="16"/>
      <c r="H70" s="16"/>
      <c r="I70" s="8"/>
      <c r="J70" s="44" t="s">
        <v>74</v>
      </c>
      <c r="K70" s="91">
        <f>SUMIF(S20:S22,K14,T20:T22)</f>
        <v>0</v>
      </c>
      <c r="L70" s="99"/>
      <c r="M70" s="9"/>
      <c r="N70" s="8"/>
      <c r="O70" s="88"/>
      <c r="P70" s="8"/>
      <c r="Q70" s="10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>
      <c r="A71" s="8"/>
      <c r="B71" s="8"/>
      <c r="C71" s="16"/>
      <c r="D71" s="16"/>
      <c r="E71" s="16"/>
      <c r="F71" s="16"/>
      <c r="G71" s="16"/>
      <c r="H71" s="16"/>
      <c r="I71" s="8"/>
      <c r="J71" s="44" t="s">
        <v>75</v>
      </c>
      <c r="K71" s="91">
        <f>K70*(1-O14)</f>
        <v>0</v>
      </c>
      <c r="L71" s="128" t="s">
        <v>76</v>
      </c>
      <c r="M71" s="118"/>
      <c r="N71" s="118"/>
      <c r="O71" s="123"/>
      <c r="P71" s="8"/>
      <c r="Q71" s="10"/>
      <c r="R71" s="8"/>
      <c r="S71" s="8"/>
      <c r="T71" s="8"/>
      <c r="U71" s="8"/>
      <c r="V71" s="8"/>
      <c r="W71" s="8"/>
      <c r="X71" s="8"/>
      <c r="Y71" s="8"/>
      <c r="Z71" s="8"/>
    </row>
    <row r="72" spans="1:26" ht="24.75" customHeight="1">
      <c r="A72" s="8"/>
      <c r="B72" s="129"/>
      <c r="C72" s="118"/>
      <c r="D72" s="118"/>
      <c r="E72" s="118"/>
      <c r="F72" s="118"/>
      <c r="G72" s="118"/>
      <c r="H72" s="118"/>
      <c r="I72" s="8"/>
      <c r="J72" s="44"/>
      <c r="K72" s="8"/>
      <c r="L72" s="9"/>
      <c r="M72" s="9"/>
      <c r="N72" s="8"/>
      <c r="O72" s="88"/>
      <c r="P72" s="8"/>
      <c r="Q72" s="10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>
      <c r="A73" s="8"/>
      <c r="B73" s="129" t="s">
        <v>77</v>
      </c>
      <c r="C73" s="118"/>
      <c r="D73" s="118"/>
      <c r="E73" s="118"/>
      <c r="F73" s="118"/>
      <c r="G73" s="118"/>
      <c r="H73" s="118"/>
      <c r="I73" s="8"/>
      <c r="J73" s="130" t="s">
        <v>78</v>
      </c>
      <c r="K73" s="118"/>
      <c r="L73" s="6" t="s">
        <v>9</v>
      </c>
      <c r="M73" s="9" t="s">
        <v>79</v>
      </c>
      <c r="N73" s="100"/>
      <c r="O73" s="88"/>
      <c r="P73" s="8"/>
      <c r="Q73" s="10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>
      <c r="A74" s="8"/>
      <c r="B74" s="118"/>
      <c r="C74" s="118"/>
      <c r="D74" s="118"/>
      <c r="E74" s="118"/>
      <c r="F74" s="118"/>
      <c r="G74" s="118"/>
      <c r="H74" s="118"/>
      <c r="I74" s="8"/>
      <c r="J74" s="124"/>
      <c r="K74" s="118"/>
      <c r="L74" s="9"/>
      <c r="M74" s="101" t="s">
        <v>80</v>
      </c>
      <c r="N74" s="8"/>
      <c r="O74" s="88"/>
      <c r="P74" s="8"/>
      <c r="Q74" s="10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>
      <c r="A75" s="8"/>
      <c r="B75" s="118"/>
      <c r="C75" s="118"/>
      <c r="D75" s="118"/>
      <c r="E75" s="118"/>
      <c r="F75" s="118"/>
      <c r="G75" s="118"/>
      <c r="H75" s="118"/>
      <c r="I75" s="8"/>
      <c r="J75" s="44"/>
      <c r="K75" s="9"/>
      <c r="L75" s="9"/>
      <c r="M75" s="9"/>
      <c r="N75" s="8"/>
      <c r="O75" s="88"/>
      <c r="P75" s="8"/>
      <c r="Q75" s="10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>
      <c r="A76" s="8"/>
      <c r="B76" s="118"/>
      <c r="C76" s="118"/>
      <c r="D76" s="118"/>
      <c r="E76" s="118"/>
      <c r="F76" s="118"/>
      <c r="G76" s="118"/>
      <c r="H76" s="118"/>
      <c r="I76" s="8"/>
      <c r="J76" s="44" t="s">
        <v>81</v>
      </c>
      <c r="K76" s="91">
        <f>SUMIF(S20:S22,K14,V20:V22)</f>
        <v>0</v>
      </c>
      <c r="L76" s="128"/>
      <c r="M76" s="118"/>
      <c r="N76" s="118"/>
      <c r="O76" s="123"/>
      <c r="P76" s="8"/>
      <c r="Q76" s="10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>
      <c r="A77" s="8"/>
      <c r="B77" s="16"/>
      <c r="C77" s="16"/>
      <c r="D77" s="16"/>
      <c r="E77" s="16"/>
      <c r="F77" s="16"/>
      <c r="G77" s="16"/>
      <c r="H77" s="16"/>
      <c r="I77" s="8"/>
      <c r="J77" s="44"/>
      <c r="K77" s="9"/>
      <c r="L77" s="118"/>
      <c r="M77" s="118"/>
      <c r="N77" s="118"/>
      <c r="O77" s="123"/>
      <c r="P77" s="8"/>
      <c r="Q77" s="10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>
      <c r="A78" s="8"/>
      <c r="B78" s="8"/>
      <c r="C78" s="8"/>
      <c r="D78" s="8"/>
      <c r="E78" s="8"/>
      <c r="F78" s="8"/>
      <c r="G78" s="8"/>
      <c r="H78" s="8"/>
      <c r="I78" s="8"/>
      <c r="J78" s="44"/>
      <c r="K78" s="9"/>
      <c r="L78" s="102" t="str">
        <f>"1ª adquisición "&amp;O22*100&amp;"%"</f>
        <v>1ª adquisición 0%</v>
      </c>
      <c r="M78" s="9" t="str">
        <f>"2ª adquisición "&amp;O24*100&amp;"%"</f>
        <v>2ª adquisición 0%</v>
      </c>
      <c r="N78" s="9" t="str">
        <f>"3ª adquisición "&amp;O26*100&amp;"%"</f>
        <v>3ª adquisición 0%</v>
      </c>
      <c r="O78" s="88"/>
      <c r="P78" s="8"/>
      <c r="Q78" s="10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>
      <c r="A79" s="8"/>
      <c r="B79" s="8"/>
      <c r="C79" s="8"/>
      <c r="D79" s="8"/>
      <c r="E79" s="8"/>
      <c r="F79" s="8"/>
      <c r="G79" s="8"/>
      <c r="H79" s="8"/>
      <c r="I79" s="8"/>
      <c r="J79" s="44" t="s">
        <v>82</v>
      </c>
      <c r="K79" s="9"/>
      <c r="L79" s="103">
        <f>IF(T59&lt;1,ROUNDDOWN(T35*T59,2),SUMIF(S35:S55,T59,T35:T55))</f>
        <v>0</v>
      </c>
      <c r="M79" s="9">
        <f>IF(U59&lt;1,ROUNDDOWN(T35*U59,2),SUMIF(S35:S55,U59,T35:T55))</f>
        <v>0</v>
      </c>
      <c r="N79" s="9">
        <f>IF(V59&lt;1,ROUNDDOWN(T35*V59,2),SUMIF(S35:S55,V59,T35:T55))</f>
        <v>0</v>
      </c>
      <c r="O79" s="88"/>
      <c r="P79" s="8"/>
      <c r="Q79" s="10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>
      <c r="A80" s="8"/>
      <c r="B80" s="8"/>
      <c r="C80" s="8"/>
      <c r="D80" s="8"/>
      <c r="E80" s="8"/>
      <c r="F80" s="8"/>
      <c r="G80" s="8"/>
      <c r="H80" s="8"/>
      <c r="I80" s="8"/>
      <c r="J80" s="44"/>
      <c r="K80" s="9"/>
      <c r="L80" s="9"/>
      <c r="M80" s="9"/>
      <c r="N80" s="8"/>
      <c r="O80" s="88"/>
      <c r="P80" s="8"/>
      <c r="Q80" s="10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>
      <c r="A81" s="8"/>
      <c r="B81" s="8"/>
      <c r="C81" s="8"/>
      <c r="D81" s="8"/>
      <c r="E81" s="8"/>
      <c r="F81" s="8"/>
      <c r="G81" s="8"/>
      <c r="H81" s="8"/>
      <c r="I81" s="8"/>
      <c r="J81" s="93"/>
      <c r="K81" s="104" t="s">
        <v>83</v>
      </c>
      <c r="L81" s="94">
        <f>SUMIF(S20:S22,K14,Z20:Z22)</f>
        <v>0</v>
      </c>
      <c r="M81" s="9"/>
      <c r="N81" s="8"/>
      <c r="O81" s="88"/>
      <c r="P81" s="8"/>
      <c r="Q81" s="10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>
      <c r="A82" s="8"/>
      <c r="B82" s="8"/>
      <c r="C82" s="8"/>
      <c r="D82" s="8"/>
      <c r="E82" s="8"/>
      <c r="F82" s="8"/>
      <c r="G82" s="8"/>
      <c r="H82" s="8"/>
      <c r="I82" s="8"/>
      <c r="J82" s="95"/>
      <c r="K82" s="96"/>
      <c r="L82" s="96"/>
      <c r="M82" s="96"/>
      <c r="N82" s="97"/>
      <c r="O82" s="98"/>
      <c r="P82" s="8"/>
      <c r="Q82" s="10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9"/>
      <c r="L83" s="9"/>
      <c r="M83" s="9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>
      <c r="A84" s="8"/>
      <c r="B84" s="8"/>
      <c r="C84" s="8"/>
      <c r="D84" s="8"/>
      <c r="E84" s="8"/>
      <c r="F84" s="8"/>
      <c r="G84" s="8"/>
      <c r="H84" s="8"/>
      <c r="I84" s="8"/>
      <c r="J84" s="137" t="s">
        <v>84</v>
      </c>
      <c r="K84" s="138"/>
      <c r="L84" s="138"/>
      <c r="M84" s="138"/>
      <c r="N84" s="138"/>
      <c r="O84" s="139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>
      <c r="A85" s="8"/>
      <c r="B85" s="8"/>
      <c r="C85" s="8"/>
      <c r="D85" s="8"/>
      <c r="E85" s="8"/>
      <c r="F85" s="8"/>
      <c r="G85" s="8"/>
      <c r="H85" s="8"/>
      <c r="I85" s="8"/>
      <c r="J85" s="44"/>
      <c r="K85" s="9"/>
      <c r="L85" s="9"/>
      <c r="M85" s="9"/>
      <c r="N85" s="8"/>
      <c r="O85" s="8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>
      <c r="A86" s="8"/>
      <c r="B86" s="8"/>
      <c r="C86" s="8"/>
      <c r="D86" s="8"/>
      <c r="E86" s="8"/>
      <c r="F86" s="8"/>
      <c r="G86" s="8"/>
      <c r="H86" s="8"/>
      <c r="I86" s="8"/>
      <c r="J86" s="44"/>
      <c r="K86" s="9"/>
      <c r="L86" s="9"/>
      <c r="M86" s="9"/>
      <c r="N86" s="8"/>
      <c r="O86" s="8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>
      <c r="A87" s="8"/>
      <c r="B87" s="8"/>
      <c r="C87" s="8"/>
      <c r="D87" s="8"/>
      <c r="E87" s="8"/>
      <c r="F87" s="8"/>
      <c r="G87" s="8"/>
      <c r="H87" s="8"/>
      <c r="I87" s="8"/>
      <c r="J87" s="105" t="s">
        <v>85</v>
      </c>
      <c r="K87" s="91">
        <f>IF(K63&lt;0,0,IF(K63&lt;L81,K63,L81))</f>
        <v>0</v>
      </c>
      <c r="L87" s="91"/>
      <c r="M87" s="91"/>
      <c r="N87" s="8"/>
      <c r="O87" s="8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>
      <c r="A88" s="8"/>
      <c r="B88" s="8"/>
      <c r="C88" s="8"/>
      <c r="D88" s="8"/>
      <c r="E88" s="8"/>
      <c r="F88" s="8"/>
      <c r="G88" s="8"/>
      <c r="H88" s="8"/>
      <c r="I88" s="8"/>
      <c r="J88" s="105"/>
      <c r="K88" s="91"/>
      <c r="L88" s="91"/>
      <c r="M88" s="91"/>
      <c r="N88" s="8"/>
      <c r="O88" s="8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>
      <c r="A89" s="8"/>
      <c r="B89" s="117" t="s">
        <v>86</v>
      </c>
      <c r="C89" s="118"/>
      <c r="D89" s="118"/>
      <c r="E89" s="118"/>
      <c r="F89" s="118"/>
      <c r="G89" s="118"/>
      <c r="H89" s="118"/>
      <c r="I89" s="8"/>
      <c r="J89" s="105" t="s">
        <v>87</v>
      </c>
      <c r="K89" s="7">
        <v>0.3</v>
      </c>
      <c r="L89" s="106"/>
      <c r="M89" s="107"/>
      <c r="N89" s="8"/>
      <c r="O89" s="8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>
      <c r="A90" s="8"/>
      <c r="B90" s="118"/>
      <c r="C90" s="118"/>
      <c r="D90" s="118"/>
      <c r="E90" s="118"/>
      <c r="F90" s="118"/>
      <c r="G90" s="118"/>
      <c r="H90" s="118"/>
      <c r="I90" s="8"/>
      <c r="J90" s="105"/>
      <c r="K90" s="91"/>
      <c r="L90" s="91"/>
      <c r="M90" s="91"/>
      <c r="N90" s="8"/>
      <c r="O90" s="8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>
      <c r="A91" s="8"/>
      <c r="B91" s="8"/>
      <c r="C91" s="8"/>
      <c r="D91" s="8"/>
      <c r="E91" s="8"/>
      <c r="F91" s="8"/>
      <c r="G91" s="8"/>
      <c r="H91" s="8"/>
      <c r="I91" s="8"/>
      <c r="J91" s="105" t="s">
        <v>88</v>
      </c>
      <c r="K91" s="91">
        <f>K87*K89</f>
        <v>0</v>
      </c>
      <c r="L91" s="91"/>
      <c r="M91" s="91"/>
      <c r="N91" s="8"/>
      <c r="O91" s="8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>
      <c r="A92" s="8"/>
      <c r="B92" s="8"/>
      <c r="C92" s="8"/>
      <c r="D92" s="8"/>
      <c r="E92" s="8"/>
      <c r="F92" s="8"/>
      <c r="G92" s="8"/>
      <c r="H92" s="8"/>
      <c r="I92" s="8"/>
      <c r="J92" s="105"/>
      <c r="K92" s="91"/>
      <c r="L92" s="91"/>
      <c r="M92" s="91"/>
      <c r="N92" s="8"/>
      <c r="O92" s="8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>
      <c r="A93" s="8"/>
      <c r="B93" s="117" t="s">
        <v>89</v>
      </c>
      <c r="C93" s="118"/>
      <c r="D93" s="118"/>
      <c r="E93" s="118"/>
      <c r="F93" s="118"/>
      <c r="G93" s="118"/>
      <c r="H93" s="118"/>
      <c r="I93" s="8"/>
      <c r="J93" s="44"/>
      <c r="K93" s="9"/>
      <c r="L93" s="9"/>
      <c r="M93" s="9"/>
      <c r="N93" s="8"/>
      <c r="O93" s="8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>
      <c r="A94" s="8"/>
      <c r="B94" s="118"/>
      <c r="C94" s="118"/>
      <c r="D94" s="118"/>
      <c r="E94" s="118"/>
      <c r="F94" s="118"/>
      <c r="G94" s="118"/>
      <c r="H94" s="118"/>
      <c r="I94" s="8"/>
      <c r="J94" s="105" t="s">
        <v>90</v>
      </c>
      <c r="K94" s="119"/>
      <c r="L94" s="120"/>
      <c r="M94" s="120"/>
      <c r="N94" s="121"/>
      <c r="O94" s="8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>
      <c r="A95" s="8"/>
      <c r="B95" s="118"/>
      <c r="C95" s="118"/>
      <c r="D95" s="118"/>
      <c r="E95" s="118"/>
      <c r="F95" s="118"/>
      <c r="G95" s="118"/>
      <c r="H95" s="118"/>
      <c r="I95" s="8"/>
      <c r="J95" s="44"/>
      <c r="K95" s="9"/>
      <c r="L95" s="9"/>
      <c r="M95" s="9"/>
      <c r="N95" s="108" t="s">
        <v>91</v>
      </c>
      <c r="O95" s="109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>
      <c r="A96" s="8"/>
      <c r="B96" s="8"/>
      <c r="C96" s="8"/>
      <c r="D96" s="8"/>
      <c r="E96" s="8"/>
      <c r="F96" s="8"/>
      <c r="G96" s="8"/>
      <c r="H96" s="8"/>
      <c r="I96" s="8"/>
      <c r="J96" s="44"/>
      <c r="K96" s="9"/>
      <c r="L96" s="9"/>
      <c r="M96" s="9"/>
      <c r="N96" s="8"/>
      <c r="O96" s="8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>
      <c r="A97" s="8"/>
      <c r="B97" s="8"/>
      <c r="C97" s="8"/>
      <c r="D97" s="8"/>
      <c r="E97" s="8"/>
      <c r="F97" s="8"/>
      <c r="G97" s="8"/>
      <c r="H97" s="8"/>
      <c r="I97" s="8"/>
      <c r="J97" s="110" t="s">
        <v>92</v>
      </c>
      <c r="K97" s="111">
        <f>K91*(1-O95)</f>
        <v>0</v>
      </c>
      <c r="L97" s="111"/>
      <c r="M97" s="111"/>
      <c r="N97" s="112"/>
      <c r="O97" s="113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>
      <c r="A98" s="8"/>
      <c r="B98" s="8"/>
      <c r="C98" s="8"/>
      <c r="D98" s="8"/>
      <c r="E98" s="8"/>
      <c r="F98" s="8"/>
      <c r="G98" s="8"/>
      <c r="H98" s="8"/>
      <c r="I98" s="8"/>
      <c r="J98" s="37"/>
      <c r="K98" s="114"/>
      <c r="L98" s="114"/>
      <c r="M98" s="114"/>
      <c r="N98" s="115"/>
      <c r="O98" s="116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9"/>
      <c r="L99" s="9"/>
      <c r="M99" s="9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9"/>
      <c r="L100" s="9"/>
      <c r="M100" s="9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9"/>
      <c r="L101" s="9"/>
      <c r="M101" s="9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9"/>
      <c r="L102" s="9"/>
      <c r="M102" s="9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9"/>
      <c r="L103" s="9"/>
      <c r="M103" s="9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9"/>
      <c r="L104" s="9"/>
      <c r="M104" s="9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9"/>
      <c r="L105" s="9"/>
      <c r="M105" s="9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9"/>
      <c r="L106" s="9"/>
      <c r="M106" s="9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9"/>
      <c r="L107" s="9"/>
      <c r="M107" s="9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9"/>
      <c r="L108" s="9"/>
      <c r="M108" s="9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9"/>
      <c r="L109" s="9"/>
      <c r="M109" s="9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9"/>
      <c r="L110" s="9"/>
      <c r="M110" s="9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9"/>
      <c r="L111" s="9"/>
      <c r="M111" s="9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9"/>
      <c r="L112" s="9"/>
      <c r="M112" s="9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9"/>
      <c r="L113" s="9"/>
      <c r="M113" s="9"/>
      <c r="N113" s="8"/>
      <c r="O113" s="8"/>
      <c r="P113" s="8"/>
      <c r="Q113" s="10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9"/>
      <c r="L114" s="9"/>
      <c r="M114" s="9"/>
      <c r="N114" s="8"/>
      <c r="O114" s="8"/>
      <c r="P114" s="8"/>
      <c r="Q114" s="10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9"/>
      <c r="L115" s="9"/>
      <c r="M115" s="9"/>
      <c r="N115" s="8"/>
      <c r="O115" s="8"/>
      <c r="P115" s="8"/>
      <c r="Q115" s="10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9"/>
      <c r="L116" s="9"/>
      <c r="M116" s="9"/>
      <c r="N116" s="8"/>
      <c r="O116" s="8"/>
      <c r="P116" s="8"/>
      <c r="Q116" s="10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9"/>
      <c r="L117" s="9"/>
      <c r="M117" s="9"/>
      <c r="N117" s="8"/>
      <c r="O117" s="8"/>
      <c r="P117" s="8"/>
      <c r="Q117" s="10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9"/>
      <c r="L118" s="9"/>
      <c r="M118" s="9"/>
      <c r="N118" s="8"/>
      <c r="O118" s="8"/>
      <c r="P118" s="8"/>
      <c r="Q118" s="8"/>
      <c r="R118" s="8"/>
      <c r="S118" s="8"/>
      <c r="T118" s="10"/>
      <c r="U118" s="8"/>
      <c r="V118" s="8"/>
      <c r="W118" s="8"/>
      <c r="X118" s="8"/>
      <c r="Y118" s="8"/>
      <c r="Z118" s="8"/>
    </row>
    <row r="119" spans="1:26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9"/>
      <c r="L119" s="9"/>
      <c r="M119" s="9"/>
      <c r="N119" s="8"/>
      <c r="O119" s="8"/>
      <c r="P119" s="8"/>
      <c r="Q119" s="8"/>
      <c r="R119" s="8"/>
      <c r="S119" s="8"/>
      <c r="T119" s="10"/>
      <c r="U119" s="8"/>
      <c r="V119" s="8"/>
      <c r="W119" s="8"/>
      <c r="X119" s="8"/>
      <c r="Y119" s="8"/>
      <c r="Z119" s="8"/>
    </row>
    <row r="120" spans="1:26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9"/>
      <c r="L120" s="9"/>
      <c r="M120" s="9"/>
      <c r="N120" s="8"/>
      <c r="O120" s="8"/>
      <c r="P120" s="8"/>
      <c r="Q120" s="8"/>
      <c r="R120" s="8"/>
      <c r="S120" s="8"/>
      <c r="T120" s="10"/>
      <c r="U120" s="8"/>
      <c r="V120" s="8"/>
      <c r="W120" s="8"/>
      <c r="X120" s="8"/>
      <c r="Y120" s="8"/>
      <c r="Z120" s="8"/>
    </row>
    <row r="121" spans="1:26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9"/>
      <c r="L121" s="9"/>
      <c r="M121" s="9"/>
      <c r="N121" s="8"/>
      <c r="O121" s="8"/>
      <c r="P121" s="8"/>
      <c r="Q121" s="8"/>
      <c r="R121" s="8"/>
      <c r="S121" s="8"/>
      <c r="T121" s="10"/>
      <c r="U121" s="8"/>
      <c r="V121" s="8"/>
      <c r="W121" s="8"/>
      <c r="X121" s="8"/>
      <c r="Y121" s="8"/>
      <c r="Z121" s="8"/>
    </row>
    <row r="122" spans="1:26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9"/>
      <c r="L122" s="9"/>
      <c r="M122" s="9"/>
      <c r="N122" s="8"/>
      <c r="O122" s="8"/>
      <c r="P122" s="8"/>
      <c r="Q122" s="8"/>
      <c r="R122" s="8"/>
      <c r="S122" s="8"/>
      <c r="T122" s="10"/>
      <c r="U122" s="8"/>
      <c r="V122" s="8"/>
      <c r="W122" s="8"/>
      <c r="X122" s="8"/>
      <c r="Y122" s="8"/>
      <c r="Z122" s="8"/>
    </row>
    <row r="123" spans="1:26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9"/>
      <c r="L123" s="9"/>
      <c r="M123" s="9"/>
      <c r="N123" s="8"/>
      <c r="O123" s="8"/>
      <c r="P123" s="8"/>
      <c r="Q123" s="8"/>
      <c r="R123" s="8"/>
      <c r="S123" s="8"/>
      <c r="T123" s="10"/>
      <c r="U123" s="8"/>
      <c r="V123" s="8"/>
      <c r="W123" s="8"/>
      <c r="X123" s="8"/>
      <c r="Y123" s="8"/>
      <c r="Z123" s="8"/>
    </row>
    <row r="124" spans="1:26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9"/>
      <c r="L124" s="9"/>
      <c r="M124" s="9"/>
      <c r="N124" s="8"/>
      <c r="O124" s="8"/>
      <c r="P124" s="8"/>
      <c r="Q124" s="8"/>
      <c r="R124" s="8"/>
      <c r="S124" s="46"/>
      <c r="T124" s="10"/>
      <c r="U124" s="8"/>
      <c r="V124" s="8"/>
      <c r="W124" s="8"/>
      <c r="X124" s="8"/>
      <c r="Y124" s="8"/>
      <c r="Z124" s="8"/>
    </row>
    <row r="125" spans="1:26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9"/>
      <c r="L125" s="9"/>
      <c r="M125" s="9"/>
      <c r="N125" s="8"/>
      <c r="O125" s="8"/>
      <c r="P125" s="8"/>
      <c r="Q125" s="8"/>
      <c r="R125" s="8"/>
      <c r="S125" s="8"/>
      <c r="T125" s="10"/>
      <c r="U125" s="8"/>
      <c r="V125" s="8"/>
      <c r="W125" s="8"/>
      <c r="X125" s="8"/>
      <c r="Y125" s="8"/>
      <c r="Z125" s="8"/>
    </row>
    <row r="126" spans="1: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9"/>
      <c r="L126" s="9"/>
      <c r="M126" s="9"/>
      <c r="N126" s="8"/>
      <c r="O126" s="8"/>
      <c r="P126" s="8"/>
      <c r="Q126" s="8"/>
      <c r="R126" s="8"/>
      <c r="S126" s="8"/>
      <c r="T126" s="10"/>
      <c r="U126" s="8"/>
      <c r="V126" s="8"/>
      <c r="W126" s="8"/>
      <c r="X126" s="8"/>
      <c r="Y126" s="8"/>
      <c r="Z126" s="8"/>
    </row>
    <row r="127" spans="1:26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9"/>
      <c r="L127" s="9"/>
      <c r="M127" s="9"/>
      <c r="N127" s="8"/>
      <c r="O127" s="8"/>
      <c r="P127" s="8"/>
      <c r="Q127" s="8"/>
      <c r="R127" s="8"/>
      <c r="S127" s="8"/>
      <c r="T127" s="10"/>
      <c r="U127" s="8"/>
      <c r="V127" s="8"/>
      <c r="W127" s="8"/>
      <c r="X127" s="8"/>
      <c r="Y127" s="8"/>
      <c r="Z127" s="8"/>
    </row>
    <row r="128" spans="1:26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9"/>
      <c r="L128" s="9"/>
      <c r="M128" s="9"/>
      <c r="N128" s="8"/>
      <c r="O128" s="8"/>
      <c r="P128" s="8"/>
      <c r="Q128" s="8"/>
      <c r="R128" s="8"/>
      <c r="S128" s="8"/>
      <c r="T128" s="10"/>
      <c r="U128" s="8"/>
      <c r="V128" s="8"/>
      <c r="W128" s="8"/>
      <c r="X128" s="8"/>
      <c r="Y128" s="8"/>
      <c r="Z128" s="8"/>
    </row>
    <row r="129" spans="1:26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9"/>
      <c r="L129" s="9"/>
      <c r="M129" s="9"/>
      <c r="N129" s="8"/>
      <c r="O129" s="8"/>
      <c r="P129" s="8"/>
      <c r="Q129" s="8"/>
      <c r="R129" s="8"/>
      <c r="S129" s="8"/>
      <c r="T129" s="10"/>
      <c r="U129" s="8"/>
      <c r="V129" s="8"/>
      <c r="W129" s="8"/>
      <c r="X129" s="8"/>
      <c r="Y129" s="8"/>
      <c r="Z129" s="8"/>
    </row>
    <row r="130" spans="1:26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9"/>
      <c r="L130" s="9"/>
      <c r="M130" s="9"/>
      <c r="N130" s="8"/>
      <c r="O130" s="8"/>
      <c r="P130" s="8"/>
      <c r="Q130" s="8"/>
      <c r="R130" s="8"/>
      <c r="S130" s="8"/>
      <c r="T130" s="10"/>
      <c r="U130" s="8"/>
      <c r="V130" s="8"/>
      <c r="W130" s="8"/>
      <c r="X130" s="8"/>
      <c r="Y130" s="8"/>
      <c r="Z130" s="8"/>
    </row>
    <row r="131" spans="1:26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9"/>
      <c r="L131" s="9"/>
      <c r="M131" s="9"/>
      <c r="N131" s="8"/>
      <c r="O131" s="8"/>
      <c r="P131" s="8"/>
      <c r="Q131" s="8"/>
      <c r="R131" s="8"/>
      <c r="S131" s="8"/>
      <c r="T131" s="10"/>
      <c r="U131" s="8"/>
      <c r="V131" s="8"/>
      <c r="W131" s="8"/>
      <c r="X131" s="8"/>
      <c r="Y131" s="8"/>
      <c r="Z131" s="8"/>
    </row>
    <row r="132" spans="1:26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9"/>
      <c r="L132" s="9"/>
      <c r="M132" s="9"/>
      <c r="N132" s="8"/>
      <c r="O132" s="8"/>
      <c r="P132" s="8"/>
      <c r="Q132" s="8"/>
      <c r="R132" s="8"/>
      <c r="S132" s="8"/>
      <c r="T132" s="10"/>
      <c r="U132" s="8"/>
      <c r="V132" s="8"/>
      <c r="W132" s="8"/>
      <c r="X132" s="8"/>
      <c r="Y132" s="8"/>
      <c r="Z132" s="8"/>
    </row>
    <row r="133" spans="1:26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9"/>
      <c r="L133" s="9"/>
      <c r="M133" s="9"/>
      <c r="N133" s="8"/>
      <c r="O133" s="8"/>
      <c r="P133" s="8"/>
      <c r="Q133" s="8"/>
      <c r="R133" s="8"/>
      <c r="S133" s="8"/>
      <c r="T133" s="10"/>
      <c r="U133" s="8"/>
      <c r="V133" s="8"/>
      <c r="W133" s="8"/>
      <c r="X133" s="8"/>
      <c r="Y133" s="8"/>
      <c r="Z133" s="8"/>
    </row>
    <row r="134" spans="1:26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9"/>
      <c r="L134" s="9"/>
      <c r="M134" s="9"/>
      <c r="N134" s="8"/>
      <c r="O134" s="8"/>
      <c r="P134" s="8"/>
      <c r="Q134" s="8"/>
      <c r="R134" s="8"/>
      <c r="S134" s="8"/>
      <c r="T134" s="10"/>
      <c r="U134" s="8"/>
      <c r="V134" s="8"/>
      <c r="W134" s="8"/>
      <c r="X134" s="8"/>
      <c r="Y134" s="8"/>
      <c r="Z134" s="8"/>
    </row>
    <row r="135" spans="1:26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9"/>
      <c r="L135" s="9"/>
      <c r="M135" s="9"/>
      <c r="N135" s="8"/>
      <c r="O135" s="8"/>
      <c r="P135" s="8"/>
      <c r="Q135" s="8"/>
      <c r="R135" s="8"/>
      <c r="S135" s="8"/>
      <c r="T135" s="10"/>
      <c r="U135" s="8"/>
      <c r="V135" s="8"/>
      <c r="W135" s="8"/>
      <c r="X135" s="8"/>
      <c r="Y135" s="8"/>
      <c r="Z135" s="8"/>
    </row>
    <row r="136" spans="1:2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9"/>
      <c r="L136" s="9"/>
      <c r="M136" s="9"/>
      <c r="N136" s="8"/>
      <c r="O136" s="8"/>
      <c r="P136" s="8"/>
      <c r="Q136" s="8"/>
      <c r="R136" s="8"/>
      <c r="S136" s="8"/>
      <c r="T136" s="10"/>
      <c r="U136" s="8"/>
      <c r="V136" s="8"/>
      <c r="W136" s="8"/>
      <c r="X136" s="8"/>
      <c r="Y136" s="8"/>
      <c r="Z136" s="8"/>
    </row>
    <row r="137" spans="1:26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9"/>
      <c r="L137" s="9"/>
      <c r="M137" s="9"/>
      <c r="N137" s="8"/>
      <c r="O137" s="8"/>
      <c r="P137" s="8"/>
      <c r="Q137" s="8"/>
      <c r="R137" s="8"/>
      <c r="S137" s="8"/>
      <c r="T137" s="10"/>
      <c r="U137" s="8"/>
      <c r="V137" s="8"/>
      <c r="W137" s="8"/>
      <c r="X137" s="8"/>
      <c r="Y137" s="8"/>
      <c r="Z137" s="8"/>
    </row>
    <row r="138" spans="1:26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9"/>
      <c r="L138" s="9"/>
      <c r="M138" s="9"/>
      <c r="N138" s="8"/>
      <c r="O138" s="8"/>
      <c r="P138" s="8"/>
      <c r="Q138" s="8"/>
      <c r="R138" s="8"/>
      <c r="S138" s="8"/>
      <c r="T138" s="10"/>
      <c r="U138" s="8"/>
      <c r="V138" s="8"/>
      <c r="W138" s="8"/>
      <c r="X138" s="8"/>
      <c r="Y138" s="8"/>
      <c r="Z138" s="8"/>
    </row>
    <row r="139" spans="1:26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9"/>
      <c r="L139" s="9"/>
      <c r="M139" s="9"/>
      <c r="N139" s="8"/>
      <c r="O139" s="8"/>
      <c r="P139" s="8"/>
      <c r="Q139" s="8"/>
      <c r="R139" s="8"/>
      <c r="S139" s="8"/>
      <c r="T139" s="10"/>
      <c r="U139" s="8"/>
      <c r="V139" s="8"/>
      <c r="W139" s="8"/>
      <c r="X139" s="8"/>
      <c r="Y139" s="8"/>
      <c r="Z139" s="8"/>
    </row>
    <row r="140" spans="1:26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9"/>
      <c r="L140" s="9"/>
      <c r="M140" s="9"/>
      <c r="N140" s="8"/>
      <c r="O140" s="8"/>
      <c r="P140" s="8"/>
      <c r="Q140" s="8"/>
      <c r="R140" s="8"/>
      <c r="S140" s="8"/>
      <c r="T140" s="10"/>
      <c r="U140" s="8"/>
      <c r="V140" s="8"/>
      <c r="W140" s="8"/>
      <c r="X140" s="8"/>
      <c r="Y140" s="8"/>
      <c r="Z140" s="8"/>
    </row>
    <row r="141" spans="1:26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9"/>
      <c r="L141" s="9"/>
      <c r="M141" s="9"/>
      <c r="N141" s="8"/>
      <c r="O141" s="8"/>
      <c r="P141" s="8"/>
      <c r="Q141" s="8"/>
      <c r="R141" s="8"/>
      <c r="S141" s="8"/>
      <c r="T141" s="10"/>
      <c r="U141" s="8"/>
      <c r="V141" s="8"/>
      <c r="W141" s="8"/>
      <c r="X141" s="8"/>
      <c r="Y141" s="8"/>
      <c r="Z141" s="8"/>
    </row>
    <row r="142" spans="1:26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9"/>
      <c r="L142" s="9"/>
      <c r="M142" s="9"/>
      <c r="N142" s="8"/>
      <c r="O142" s="8"/>
      <c r="P142" s="8"/>
      <c r="Q142" s="8"/>
      <c r="R142" s="8"/>
      <c r="S142" s="8"/>
      <c r="T142" s="10"/>
      <c r="U142" s="8"/>
      <c r="V142" s="8"/>
      <c r="W142" s="8"/>
      <c r="X142" s="8"/>
      <c r="Y142" s="8"/>
      <c r="Z142" s="8"/>
    </row>
    <row r="143" spans="1:26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9"/>
      <c r="L143" s="9"/>
      <c r="M143" s="9"/>
      <c r="N143" s="8"/>
      <c r="O143" s="8"/>
      <c r="P143" s="8"/>
      <c r="Q143" s="8"/>
      <c r="R143" s="8"/>
      <c r="S143" s="8"/>
      <c r="T143" s="10"/>
      <c r="U143" s="8"/>
      <c r="V143" s="8"/>
      <c r="W143" s="8"/>
      <c r="X143" s="8"/>
      <c r="Y143" s="8"/>
      <c r="Z143" s="8"/>
    </row>
    <row r="144" spans="1:26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9"/>
      <c r="L144" s="9"/>
      <c r="M144" s="9"/>
      <c r="N144" s="8"/>
      <c r="O144" s="8"/>
      <c r="P144" s="8"/>
      <c r="Q144" s="8"/>
      <c r="R144" s="8"/>
      <c r="S144" s="8"/>
      <c r="T144" s="10"/>
      <c r="U144" s="8"/>
      <c r="V144" s="8"/>
      <c r="W144" s="8"/>
      <c r="X144" s="8"/>
      <c r="Y144" s="8"/>
      <c r="Z144" s="8"/>
    </row>
    <row r="145" spans="1:26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9"/>
      <c r="L145" s="9"/>
      <c r="M145" s="9"/>
      <c r="N145" s="8"/>
      <c r="O145" s="8"/>
      <c r="P145" s="8"/>
      <c r="Q145" s="8"/>
      <c r="R145" s="8"/>
      <c r="S145" s="8"/>
      <c r="T145" s="10"/>
      <c r="U145" s="8"/>
      <c r="V145" s="8"/>
      <c r="W145" s="8"/>
      <c r="X145" s="8"/>
      <c r="Y145" s="8"/>
      <c r="Z145" s="8"/>
    </row>
    <row r="146" spans="1:2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9"/>
      <c r="L146" s="9"/>
      <c r="M146" s="9"/>
      <c r="N146" s="8"/>
      <c r="O146" s="8"/>
      <c r="P146" s="8"/>
      <c r="Q146" s="8"/>
      <c r="R146" s="8"/>
      <c r="S146" s="8"/>
      <c r="T146" s="10"/>
      <c r="U146" s="8"/>
      <c r="V146" s="8"/>
      <c r="W146" s="8"/>
      <c r="X146" s="8"/>
      <c r="Y146" s="8"/>
      <c r="Z146" s="8"/>
    </row>
    <row r="147" spans="1:26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9"/>
      <c r="L147" s="9"/>
      <c r="M147" s="9"/>
      <c r="N147" s="8"/>
      <c r="O147" s="8"/>
      <c r="P147" s="8"/>
      <c r="Q147" s="8"/>
      <c r="R147" s="8"/>
      <c r="S147" s="8"/>
      <c r="T147" s="10"/>
      <c r="U147" s="8"/>
      <c r="V147" s="8"/>
      <c r="W147" s="8"/>
      <c r="X147" s="8"/>
      <c r="Y147" s="8"/>
      <c r="Z147" s="8"/>
    </row>
    <row r="148" spans="1:26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9"/>
      <c r="L148" s="9"/>
      <c r="M148" s="9"/>
      <c r="N148" s="8"/>
      <c r="O148" s="8"/>
      <c r="P148" s="8"/>
      <c r="Q148" s="8"/>
      <c r="R148" s="8"/>
      <c r="S148" s="8"/>
      <c r="T148" s="10"/>
      <c r="U148" s="8"/>
      <c r="V148" s="8"/>
      <c r="W148" s="8"/>
      <c r="X148" s="8"/>
      <c r="Y148" s="8"/>
      <c r="Z148" s="8"/>
    </row>
    <row r="149" spans="1:26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9"/>
      <c r="L149" s="9"/>
      <c r="M149" s="9"/>
      <c r="N149" s="8"/>
      <c r="O149" s="8"/>
      <c r="P149" s="8"/>
      <c r="Q149" s="8"/>
      <c r="R149" s="8"/>
      <c r="S149" s="8"/>
      <c r="T149" s="10"/>
      <c r="U149" s="8"/>
      <c r="V149" s="8"/>
      <c r="W149" s="8"/>
      <c r="X149" s="8"/>
      <c r="Y149" s="8"/>
      <c r="Z149" s="8"/>
    </row>
    <row r="150" spans="1:26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9"/>
      <c r="L150" s="9"/>
      <c r="M150" s="9"/>
      <c r="N150" s="8"/>
      <c r="O150" s="8"/>
      <c r="P150" s="8"/>
      <c r="Q150" s="8"/>
      <c r="R150" s="8"/>
      <c r="S150" s="8"/>
      <c r="T150" s="10"/>
      <c r="U150" s="8"/>
      <c r="V150" s="8"/>
      <c r="W150" s="8"/>
      <c r="X150" s="8"/>
      <c r="Y150" s="8"/>
      <c r="Z150" s="8"/>
    </row>
    <row r="151" spans="1:26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9"/>
      <c r="L151" s="9"/>
      <c r="M151" s="9"/>
      <c r="N151" s="8"/>
      <c r="O151" s="8"/>
      <c r="P151" s="8"/>
      <c r="Q151" s="8"/>
      <c r="R151" s="8"/>
      <c r="S151" s="8"/>
      <c r="T151" s="10"/>
      <c r="U151" s="8"/>
      <c r="V151" s="8"/>
      <c r="W151" s="8"/>
      <c r="X151" s="8"/>
      <c r="Y151" s="8"/>
      <c r="Z151" s="8"/>
    </row>
    <row r="152" spans="1:26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9"/>
      <c r="L152" s="9"/>
      <c r="M152" s="9"/>
      <c r="N152" s="8"/>
      <c r="O152" s="8"/>
      <c r="P152" s="8"/>
      <c r="Q152" s="8"/>
      <c r="R152" s="8"/>
      <c r="S152" s="8"/>
      <c r="T152" s="10"/>
      <c r="U152" s="8"/>
      <c r="V152" s="8"/>
      <c r="W152" s="8"/>
      <c r="X152" s="8"/>
      <c r="Y152" s="8"/>
      <c r="Z152" s="8"/>
    </row>
    <row r="153" spans="1:26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9"/>
      <c r="L153" s="9"/>
      <c r="M153" s="9"/>
      <c r="N153" s="8"/>
      <c r="O153" s="8"/>
      <c r="P153" s="8"/>
      <c r="Q153" s="8"/>
      <c r="R153" s="8"/>
      <c r="S153" s="8"/>
      <c r="T153" s="10"/>
      <c r="U153" s="8"/>
      <c r="V153" s="8"/>
      <c r="W153" s="8"/>
      <c r="X153" s="8"/>
      <c r="Y153" s="8"/>
      <c r="Z153" s="8"/>
    </row>
    <row r="154" spans="1:26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9"/>
      <c r="L154" s="9"/>
      <c r="M154" s="9"/>
      <c r="N154" s="8"/>
      <c r="O154" s="8"/>
      <c r="P154" s="8"/>
      <c r="Q154" s="8"/>
      <c r="R154" s="8"/>
      <c r="S154" s="8"/>
      <c r="T154" s="10"/>
      <c r="U154" s="8"/>
      <c r="V154" s="8"/>
      <c r="W154" s="8"/>
      <c r="X154" s="8"/>
      <c r="Y154" s="8"/>
      <c r="Z154" s="8"/>
    </row>
    <row r="155" spans="1:26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9"/>
      <c r="L155" s="9"/>
      <c r="M155" s="9"/>
      <c r="N155" s="8"/>
      <c r="O155" s="8"/>
      <c r="P155" s="8"/>
      <c r="Q155" s="8"/>
      <c r="R155" s="8"/>
      <c r="S155" s="8"/>
      <c r="T155" s="10"/>
      <c r="U155" s="8"/>
      <c r="V155" s="8"/>
      <c r="W155" s="8"/>
      <c r="X155" s="8"/>
      <c r="Y155" s="8"/>
      <c r="Z155" s="8"/>
    </row>
    <row r="156" spans="1:2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9"/>
      <c r="L156" s="9"/>
      <c r="M156" s="9"/>
      <c r="N156" s="8"/>
      <c r="O156" s="8"/>
      <c r="P156" s="8"/>
      <c r="Q156" s="8"/>
      <c r="R156" s="8"/>
      <c r="S156" s="8"/>
      <c r="T156" s="10"/>
      <c r="U156" s="8"/>
      <c r="V156" s="8"/>
      <c r="W156" s="8"/>
      <c r="X156" s="8"/>
      <c r="Y156" s="8"/>
      <c r="Z156" s="8"/>
    </row>
    <row r="157" spans="1:26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9"/>
      <c r="L157" s="9"/>
      <c r="M157" s="9"/>
      <c r="N157" s="8"/>
      <c r="O157" s="8"/>
      <c r="P157" s="8"/>
      <c r="Q157" s="8"/>
      <c r="R157" s="8"/>
      <c r="S157" s="8"/>
      <c r="T157" s="10"/>
      <c r="U157" s="8"/>
      <c r="V157" s="8"/>
      <c r="W157" s="8"/>
      <c r="X157" s="8"/>
      <c r="Y157" s="8"/>
      <c r="Z157" s="8"/>
    </row>
    <row r="158" spans="1:26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9"/>
      <c r="L158" s="9"/>
      <c r="M158" s="9"/>
      <c r="N158" s="8"/>
      <c r="O158" s="8"/>
      <c r="P158" s="8"/>
      <c r="Q158" s="8"/>
      <c r="R158" s="8"/>
      <c r="S158" s="8"/>
      <c r="T158" s="10"/>
      <c r="U158" s="8"/>
      <c r="V158" s="8"/>
      <c r="W158" s="8"/>
      <c r="X158" s="8"/>
      <c r="Y158" s="8"/>
      <c r="Z158" s="8"/>
    </row>
    <row r="159" spans="1:26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9"/>
      <c r="L159" s="9"/>
      <c r="M159" s="9"/>
      <c r="N159" s="8"/>
      <c r="O159" s="8"/>
      <c r="P159" s="8"/>
      <c r="Q159" s="8"/>
      <c r="R159" s="8"/>
      <c r="S159" s="8"/>
      <c r="T159" s="10"/>
      <c r="U159" s="8"/>
      <c r="V159" s="8"/>
      <c r="W159" s="8"/>
      <c r="X159" s="8"/>
      <c r="Y159" s="8"/>
      <c r="Z159" s="8"/>
    </row>
    <row r="160" spans="1:26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9"/>
      <c r="L160" s="9"/>
      <c r="M160" s="9"/>
      <c r="N160" s="8"/>
      <c r="O160" s="8"/>
      <c r="P160" s="8"/>
      <c r="Q160" s="8"/>
      <c r="R160" s="8"/>
      <c r="S160" s="8"/>
      <c r="T160" s="10"/>
      <c r="U160" s="8"/>
      <c r="V160" s="8"/>
      <c r="W160" s="8"/>
      <c r="X160" s="8"/>
      <c r="Y160" s="8"/>
      <c r="Z160" s="8"/>
    </row>
    <row r="161" spans="1:26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9"/>
      <c r="L161" s="9"/>
      <c r="M161" s="9"/>
      <c r="N161" s="8"/>
      <c r="O161" s="8"/>
      <c r="P161" s="8"/>
      <c r="Q161" s="8"/>
      <c r="R161" s="8"/>
      <c r="S161" s="8"/>
      <c r="T161" s="10"/>
      <c r="U161" s="8"/>
      <c r="V161" s="8"/>
      <c r="W161" s="8"/>
      <c r="X161" s="8"/>
      <c r="Y161" s="8"/>
      <c r="Z161" s="8"/>
    </row>
    <row r="162" spans="1:26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9"/>
      <c r="L162" s="9"/>
      <c r="M162" s="9"/>
      <c r="N162" s="8"/>
      <c r="O162" s="8"/>
      <c r="P162" s="8"/>
      <c r="Q162" s="8"/>
      <c r="R162" s="8"/>
      <c r="S162" s="8"/>
      <c r="T162" s="10"/>
      <c r="U162" s="8"/>
      <c r="V162" s="8"/>
      <c r="W162" s="8"/>
      <c r="X162" s="8"/>
      <c r="Y162" s="8"/>
      <c r="Z162" s="8"/>
    </row>
    <row r="163" spans="1:26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9"/>
      <c r="L163" s="9"/>
      <c r="M163" s="9"/>
      <c r="N163" s="8"/>
      <c r="O163" s="8"/>
      <c r="P163" s="8"/>
      <c r="Q163" s="8"/>
      <c r="R163" s="8"/>
      <c r="S163" s="8"/>
      <c r="T163" s="10"/>
      <c r="U163" s="8"/>
      <c r="V163" s="8"/>
      <c r="W163" s="8"/>
      <c r="X163" s="8"/>
      <c r="Y163" s="8"/>
      <c r="Z163" s="8"/>
    </row>
    <row r="164" spans="1:26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9"/>
      <c r="L164" s="9"/>
      <c r="M164" s="9"/>
      <c r="N164" s="8"/>
      <c r="O164" s="8"/>
      <c r="P164" s="8"/>
      <c r="Q164" s="8"/>
      <c r="R164" s="8"/>
      <c r="S164" s="8"/>
      <c r="T164" s="10"/>
      <c r="U164" s="8"/>
      <c r="V164" s="8"/>
      <c r="W164" s="8"/>
      <c r="X164" s="8"/>
      <c r="Y164" s="8"/>
      <c r="Z164" s="8"/>
    </row>
    <row r="165" spans="1:26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9"/>
      <c r="L165" s="9"/>
      <c r="M165" s="9"/>
      <c r="N165" s="8"/>
      <c r="O165" s="8"/>
      <c r="P165" s="8"/>
      <c r="Q165" s="8"/>
      <c r="R165" s="8"/>
      <c r="S165" s="8"/>
      <c r="T165" s="10"/>
      <c r="U165" s="8"/>
      <c r="V165" s="8"/>
      <c r="W165" s="8"/>
      <c r="X165" s="8"/>
      <c r="Y165" s="8"/>
      <c r="Z165" s="8"/>
    </row>
    <row r="166" spans="1:2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9"/>
      <c r="L166" s="9"/>
      <c r="M166" s="9"/>
      <c r="N166" s="8"/>
      <c r="O166" s="8"/>
      <c r="P166" s="8"/>
      <c r="Q166" s="8"/>
      <c r="R166" s="8"/>
      <c r="S166" s="8"/>
      <c r="T166" s="10"/>
      <c r="U166" s="8"/>
      <c r="V166" s="8"/>
      <c r="W166" s="8"/>
      <c r="X166" s="8"/>
      <c r="Y166" s="8"/>
      <c r="Z166" s="8"/>
    </row>
    <row r="167" spans="1:26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9"/>
      <c r="L167" s="9"/>
      <c r="M167" s="9"/>
      <c r="N167" s="8"/>
      <c r="O167" s="8"/>
      <c r="P167" s="8"/>
      <c r="Q167" s="8"/>
      <c r="R167" s="8"/>
      <c r="S167" s="8"/>
      <c r="T167" s="10"/>
      <c r="U167" s="8"/>
      <c r="V167" s="8"/>
      <c r="W167" s="8"/>
      <c r="X167" s="8"/>
      <c r="Y167" s="8"/>
      <c r="Z167" s="8"/>
    </row>
    <row r="168" spans="1:26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9"/>
      <c r="L168" s="9"/>
      <c r="M168" s="9"/>
      <c r="N168" s="8"/>
      <c r="O168" s="8"/>
      <c r="P168" s="8"/>
      <c r="Q168" s="8"/>
      <c r="R168" s="8"/>
      <c r="S168" s="8"/>
      <c r="T168" s="10"/>
      <c r="U168" s="8"/>
      <c r="V168" s="8"/>
      <c r="W168" s="8"/>
      <c r="X168" s="8"/>
      <c r="Y168" s="8"/>
      <c r="Z168" s="8"/>
    </row>
    <row r="169" spans="1:26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9"/>
      <c r="L169" s="9"/>
      <c r="M169" s="9"/>
      <c r="N169" s="8"/>
      <c r="O169" s="8"/>
      <c r="P169" s="8"/>
      <c r="Q169" s="8"/>
      <c r="R169" s="8"/>
      <c r="S169" s="8"/>
      <c r="T169" s="10"/>
      <c r="U169" s="8"/>
      <c r="V169" s="8"/>
      <c r="W169" s="8"/>
      <c r="X169" s="8"/>
      <c r="Y169" s="8"/>
      <c r="Z169" s="8"/>
    </row>
    <row r="170" spans="1:26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9"/>
      <c r="L170" s="9"/>
      <c r="M170" s="9"/>
      <c r="N170" s="8"/>
      <c r="O170" s="8"/>
      <c r="P170" s="8"/>
      <c r="Q170" s="8"/>
      <c r="R170" s="8"/>
      <c r="S170" s="8"/>
      <c r="T170" s="10"/>
      <c r="U170" s="8"/>
      <c r="V170" s="8"/>
      <c r="W170" s="8"/>
      <c r="X170" s="8"/>
      <c r="Y170" s="8"/>
      <c r="Z170" s="8"/>
    </row>
    <row r="171" spans="1:26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9"/>
      <c r="L171" s="9"/>
      <c r="M171" s="9"/>
      <c r="N171" s="8"/>
      <c r="O171" s="8"/>
      <c r="P171" s="8"/>
      <c r="Q171" s="8"/>
      <c r="R171" s="8"/>
      <c r="S171" s="8"/>
      <c r="T171" s="10"/>
      <c r="U171" s="8"/>
      <c r="V171" s="8"/>
      <c r="W171" s="8"/>
      <c r="X171" s="8"/>
      <c r="Y171" s="8"/>
      <c r="Z171" s="8"/>
    </row>
    <row r="172" spans="1:26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9"/>
      <c r="L172" s="9"/>
      <c r="M172" s="9"/>
      <c r="N172" s="8"/>
      <c r="O172" s="8"/>
      <c r="P172" s="8"/>
      <c r="Q172" s="8"/>
      <c r="R172" s="8"/>
      <c r="S172" s="8"/>
      <c r="T172" s="10"/>
      <c r="U172" s="8"/>
      <c r="V172" s="8"/>
      <c r="W172" s="8"/>
      <c r="X172" s="8"/>
      <c r="Y172" s="8"/>
      <c r="Z172" s="8"/>
    </row>
    <row r="173" spans="1:26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9"/>
      <c r="L173" s="9"/>
      <c r="M173" s="9"/>
      <c r="N173" s="8"/>
      <c r="O173" s="8"/>
      <c r="P173" s="8"/>
      <c r="Q173" s="8"/>
      <c r="R173" s="8"/>
      <c r="S173" s="8"/>
      <c r="T173" s="10"/>
      <c r="U173" s="8"/>
      <c r="V173" s="8"/>
      <c r="W173" s="8"/>
      <c r="X173" s="8"/>
      <c r="Y173" s="8"/>
      <c r="Z173" s="8"/>
    </row>
    <row r="174" spans="1:26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9"/>
      <c r="L174" s="9"/>
      <c r="M174" s="9"/>
      <c r="N174" s="8"/>
      <c r="O174" s="8"/>
      <c r="P174" s="8"/>
      <c r="Q174" s="8"/>
      <c r="R174" s="8"/>
      <c r="S174" s="8"/>
      <c r="T174" s="10"/>
      <c r="U174" s="8"/>
      <c r="V174" s="8"/>
      <c r="W174" s="8"/>
      <c r="X174" s="8"/>
      <c r="Y174" s="8"/>
      <c r="Z174" s="8"/>
    </row>
    <row r="175" spans="1:26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9"/>
      <c r="L175" s="9"/>
      <c r="M175" s="9"/>
      <c r="N175" s="8"/>
      <c r="O175" s="8"/>
      <c r="P175" s="8"/>
      <c r="Q175" s="8"/>
      <c r="R175" s="8"/>
      <c r="S175" s="8"/>
      <c r="T175" s="10"/>
      <c r="U175" s="8"/>
      <c r="V175" s="8"/>
      <c r="W175" s="8"/>
      <c r="X175" s="8"/>
      <c r="Y175" s="8"/>
      <c r="Z175" s="8"/>
    </row>
    <row r="176" spans="1:2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9"/>
      <c r="L176" s="9"/>
      <c r="M176" s="9"/>
      <c r="N176" s="8"/>
      <c r="O176" s="8"/>
      <c r="P176" s="8"/>
      <c r="Q176" s="8"/>
      <c r="R176" s="8"/>
      <c r="S176" s="8"/>
      <c r="T176" s="10"/>
      <c r="U176" s="8"/>
      <c r="V176" s="8"/>
      <c r="W176" s="8"/>
      <c r="X176" s="8"/>
      <c r="Y176" s="8"/>
      <c r="Z176" s="8"/>
    </row>
    <row r="177" spans="1:26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9"/>
      <c r="L177" s="9"/>
      <c r="M177" s="9"/>
      <c r="N177" s="8"/>
      <c r="O177" s="8"/>
      <c r="P177" s="8"/>
      <c r="Q177" s="8"/>
      <c r="R177" s="8"/>
      <c r="S177" s="8"/>
      <c r="T177" s="10"/>
      <c r="U177" s="8"/>
      <c r="V177" s="8"/>
      <c r="W177" s="8"/>
      <c r="X177" s="8"/>
      <c r="Y177" s="8"/>
      <c r="Z177" s="8"/>
    </row>
    <row r="178" spans="1:26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9"/>
      <c r="L178" s="9"/>
      <c r="M178" s="9"/>
      <c r="N178" s="8"/>
      <c r="O178" s="8"/>
      <c r="P178" s="8"/>
      <c r="Q178" s="8"/>
      <c r="R178" s="8"/>
      <c r="S178" s="8"/>
      <c r="T178" s="10"/>
      <c r="U178" s="8"/>
      <c r="V178" s="8"/>
      <c r="W178" s="8"/>
      <c r="X178" s="8"/>
      <c r="Y178" s="8"/>
      <c r="Z178" s="8"/>
    </row>
    <row r="179" spans="1:26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9"/>
      <c r="L179" s="9"/>
      <c r="M179" s="9"/>
      <c r="N179" s="8"/>
      <c r="O179" s="8"/>
      <c r="P179" s="8"/>
      <c r="Q179" s="8"/>
      <c r="R179" s="8"/>
      <c r="S179" s="8"/>
      <c r="T179" s="10"/>
      <c r="U179" s="8"/>
      <c r="V179" s="8"/>
      <c r="W179" s="8"/>
      <c r="X179" s="8"/>
      <c r="Y179" s="8"/>
      <c r="Z179" s="8"/>
    </row>
    <row r="180" spans="1:26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9"/>
      <c r="L180" s="9"/>
      <c r="M180" s="9"/>
      <c r="N180" s="8"/>
      <c r="O180" s="8"/>
      <c r="P180" s="8"/>
      <c r="Q180" s="8"/>
      <c r="R180" s="8"/>
      <c r="S180" s="8"/>
      <c r="T180" s="10"/>
      <c r="U180" s="8"/>
      <c r="V180" s="8"/>
      <c r="W180" s="8"/>
      <c r="X180" s="8"/>
      <c r="Y180" s="8"/>
      <c r="Z180" s="8"/>
    </row>
    <row r="181" spans="1:26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9"/>
      <c r="L181" s="9"/>
      <c r="M181" s="9"/>
      <c r="N181" s="8"/>
      <c r="O181" s="8"/>
      <c r="P181" s="8"/>
      <c r="Q181" s="8"/>
      <c r="R181" s="8"/>
      <c r="S181" s="8"/>
      <c r="T181" s="10"/>
      <c r="U181" s="8"/>
      <c r="V181" s="8"/>
      <c r="W181" s="8"/>
      <c r="X181" s="8"/>
      <c r="Y181" s="8"/>
      <c r="Z181" s="8"/>
    </row>
    <row r="182" spans="1:26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9"/>
      <c r="L182" s="9"/>
      <c r="M182" s="9"/>
      <c r="N182" s="8"/>
      <c r="O182" s="8"/>
      <c r="P182" s="8"/>
      <c r="Q182" s="8"/>
      <c r="R182" s="8"/>
      <c r="S182" s="8"/>
      <c r="T182" s="10"/>
      <c r="U182" s="8"/>
      <c r="V182" s="8"/>
      <c r="W182" s="8"/>
      <c r="X182" s="8"/>
      <c r="Y182" s="8"/>
      <c r="Z182" s="8"/>
    </row>
    <row r="183" spans="1:26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9"/>
      <c r="L183" s="9"/>
      <c r="M183" s="9"/>
      <c r="N183" s="8"/>
      <c r="O183" s="8"/>
      <c r="P183" s="8"/>
      <c r="Q183" s="8"/>
      <c r="R183" s="8"/>
      <c r="S183" s="8"/>
      <c r="T183" s="10"/>
      <c r="U183" s="8"/>
      <c r="V183" s="8"/>
      <c r="W183" s="8"/>
      <c r="X183" s="8"/>
      <c r="Y183" s="8"/>
      <c r="Z183" s="8"/>
    </row>
    <row r="184" spans="1:26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9"/>
      <c r="L184" s="9"/>
      <c r="M184" s="9"/>
      <c r="N184" s="8"/>
      <c r="O184" s="8"/>
      <c r="P184" s="8"/>
      <c r="Q184" s="8"/>
      <c r="R184" s="8"/>
      <c r="S184" s="8"/>
      <c r="T184" s="10"/>
      <c r="U184" s="8"/>
      <c r="V184" s="8"/>
      <c r="W184" s="8"/>
      <c r="X184" s="8"/>
      <c r="Y184" s="8"/>
      <c r="Z184" s="8"/>
    </row>
    <row r="185" spans="1:26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9"/>
      <c r="L185" s="9"/>
      <c r="M185" s="9"/>
      <c r="N185" s="8"/>
      <c r="O185" s="8"/>
      <c r="P185" s="8"/>
      <c r="Q185" s="8"/>
      <c r="R185" s="8"/>
      <c r="S185" s="8"/>
      <c r="T185" s="10"/>
      <c r="U185" s="8"/>
      <c r="V185" s="8"/>
      <c r="W185" s="8"/>
      <c r="X185" s="8"/>
      <c r="Y185" s="8"/>
      <c r="Z185" s="8"/>
    </row>
    <row r="186" spans="1:2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9"/>
      <c r="L186" s="9"/>
      <c r="M186" s="9"/>
      <c r="N186" s="8"/>
      <c r="O186" s="8"/>
      <c r="P186" s="8"/>
      <c r="Q186" s="8"/>
      <c r="R186" s="8"/>
      <c r="S186" s="8"/>
      <c r="T186" s="10"/>
      <c r="U186" s="8"/>
      <c r="V186" s="8"/>
      <c r="W186" s="8"/>
      <c r="X186" s="8"/>
      <c r="Y186" s="8"/>
      <c r="Z186" s="8"/>
    </row>
    <row r="187" spans="1:26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9"/>
      <c r="L187" s="9"/>
      <c r="M187" s="9"/>
      <c r="N187" s="8"/>
      <c r="O187" s="8"/>
      <c r="P187" s="8"/>
      <c r="Q187" s="8"/>
      <c r="R187" s="8"/>
      <c r="S187" s="8"/>
      <c r="T187" s="10"/>
      <c r="U187" s="8"/>
      <c r="V187" s="8"/>
      <c r="W187" s="8"/>
      <c r="X187" s="8"/>
      <c r="Y187" s="8"/>
      <c r="Z187" s="8"/>
    </row>
    <row r="188" spans="1:26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9"/>
      <c r="L188" s="9"/>
      <c r="M188" s="9"/>
      <c r="N188" s="8"/>
      <c r="O188" s="8"/>
      <c r="P188" s="8"/>
      <c r="Q188" s="8"/>
      <c r="R188" s="8"/>
      <c r="S188" s="8"/>
      <c r="T188" s="10"/>
      <c r="U188" s="8"/>
      <c r="V188" s="8"/>
      <c r="W188" s="8"/>
      <c r="X188" s="8"/>
      <c r="Y188" s="8"/>
      <c r="Z188" s="8"/>
    </row>
    <row r="189" spans="1:26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9"/>
      <c r="L189" s="9"/>
      <c r="M189" s="9"/>
      <c r="N189" s="8"/>
      <c r="O189" s="8"/>
      <c r="P189" s="8"/>
      <c r="Q189" s="8"/>
      <c r="R189" s="8"/>
      <c r="S189" s="8"/>
      <c r="T189" s="10"/>
      <c r="U189" s="8"/>
      <c r="V189" s="8"/>
      <c r="W189" s="8"/>
      <c r="X189" s="8"/>
      <c r="Y189" s="8"/>
      <c r="Z189" s="8"/>
    </row>
    <row r="190" spans="1:26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9"/>
      <c r="L190" s="9"/>
      <c r="M190" s="9"/>
      <c r="N190" s="8"/>
      <c r="O190" s="8"/>
      <c r="P190" s="8"/>
      <c r="Q190" s="8"/>
      <c r="R190" s="8"/>
      <c r="S190" s="8"/>
      <c r="T190" s="10"/>
      <c r="U190" s="8"/>
      <c r="V190" s="8"/>
      <c r="W190" s="8"/>
      <c r="X190" s="8"/>
      <c r="Y190" s="8"/>
      <c r="Z190" s="8"/>
    </row>
    <row r="191" spans="1:26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9"/>
      <c r="L191" s="9"/>
      <c r="M191" s="9"/>
      <c r="N191" s="8"/>
      <c r="O191" s="8"/>
      <c r="P191" s="8"/>
      <c r="Q191" s="8"/>
      <c r="R191" s="8"/>
      <c r="S191" s="8"/>
      <c r="T191" s="10"/>
      <c r="U191" s="8"/>
      <c r="V191" s="8"/>
      <c r="W191" s="8"/>
      <c r="X191" s="8"/>
      <c r="Y191" s="8"/>
      <c r="Z191" s="8"/>
    </row>
    <row r="192" spans="1:26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9"/>
      <c r="L192" s="9"/>
      <c r="M192" s="9"/>
      <c r="N192" s="8"/>
      <c r="O192" s="8"/>
      <c r="P192" s="8"/>
      <c r="Q192" s="8"/>
      <c r="R192" s="8"/>
      <c r="S192" s="8"/>
      <c r="T192" s="10"/>
      <c r="U192" s="8"/>
      <c r="V192" s="8"/>
      <c r="W192" s="8"/>
      <c r="X192" s="8"/>
      <c r="Y192" s="8"/>
      <c r="Z192" s="8"/>
    </row>
    <row r="193" spans="1:26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9"/>
      <c r="L193" s="9"/>
      <c r="M193" s="9"/>
      <c r="N193" s="8"/>
      <c r="O193" s="8"/>
      <c r="P193" s="8"/>
      <c r="Q193" s="8"/>
      <c r="R193" s="8"/>
      <c r="S193" s="8"/>
      <c r="T193" s="10"/>
      <c r="U193" s="8"/>
      <c r="V193" s="8"/>
      <c r="W193" s="8"/>
      <c r="X193" s="8"/>
      <c r="Y193" s="8"/>
      <c r="Z193" s="8"/>
    </row>
    <row r="194" spans="1:26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9"/>
      <c r="L194" s="9"/>
      <c r="M194" s="9"/>
      <c r="N194" s="8"/>
      <c r="O194" s="8"/>
      <c r="P194" s="8"/>
      <c r="Q194" s="8"/>
      <c r="R194" s="8"/>
      <c r="S194" s="8"/>
      <c r="T194" s="10"/>
      <c r="U194" s="8"/>
      <c r="V194" s="8"/>
      <c r="W194" s="8"/>
      <c r="X194" s="8"/>
      <c r="Y194" s="8"/>
      <c r="Z194" s="8"/>
    </row>
    <row r="195" spans="1:26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9"/>
      <c r="L195" s="9"/>
      <c r="M195" s="9"/>
      <c r="N195" s="8"/>
      <c r="O195" s="8"/>
      <c r="P195" s="8"/>
      <c r="Q195" s="8"/>
      <c r="R195" s="8"/>
      <c r="S195" s="8"/>
      <c r="T195" s="10"/>
      <c r="U195" s="8"/>
      <c r="V195" s="8"/>
      <c r="W195" s="8"/>
      <c r="X195" s="8"/>
      <c r="Y195" s="8"/>
      <c r="Z195" s="8"/>
    </row>
    <row r="196" spans="1:2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9"/>
      <c r="L196" s="9"/>
      <c r="M196" s="9"/>
      <c r="N196" s="8"/>
      <c r="O196" s="8"/>
      <c r="P196" s="8"/>
      <c r="Q196" s="8"/>
      <c r="R196" s="8"/>
      <c r="S196" s="8"/>
      <c r="T196" s="10"/>
      <c r="U196" s="8"/>
      <c r="V196" s="8"/>
      <c r="W196" s="8"/>
      <c r="X196" s="8"/>
      <c r="Y196" s="8"/>
      <c r="Z196" s="8"/>
    </row>
    <row r="197" spans="1:26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9"/>
      <c r="L197" s="9"/>
      <c r="M197" s="9"/>
      <c r="N197" s="8"/>
      <c r="O197" s="8"/>
      <c r="P197" s="8"/>
      <c r="Q197" s="8"/>
      <c r="R197" s="8"/>
      <c r="S197" s="8"/>
      <c r="T197" s="10"/>
      <c r="U197" s="8"/>
      <c r="V197" s="8"/>
      <c r="W197" s="8"/>
      <c r="X197" s="8"/>
      <c r="Y197" s="8"/>
      <c r="Z197" s="8"/>
    </row>
    <row r="198" spans="1:26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9"/>
      <c r="L198" s="9"/>
      <c r="M198" s="9"/>
      <c r="N198" s="8"/>
      <c r="O198" s="8"/>
      <c r="P198" s="8"/>
      <c r="Q198" s="8"/>
      <c r="R198" s="8"/>
      <c r="S198" s="8"/>
      <c r="T198" s="10"/>
      <c r="U198" s="8"/>
      <c r="V198" s="8"/>
      <c r="W198" s="8"/>
      <c r="X198" s="8"/>
      <c r="Y198" s="8"/>
      <c r="Z198" s="8"/>
    </row>
    <row r="199" spans="1:26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9"/>
      <c r="L199" s="9"/>
      <c r="M199" s="9"/>
      <c r="N199" s="8"/>
      <c r="O199" s="8"/>
      <c r="P199" s="8"/>
      <c r="Q199" s="8"/>
      <c r="R199" s="8"/>
      <c r="S199" s="8"/>
      <c r="T199" s="10"/>
      <c r="U199" s="8"/>
      <c r="V199" s="8"/>
      <c r="W199" s="8"/>
      <c r="X199" s="8"/>
      <c r="Y199" s="8"/>
      <c r="Z199" s="8"/>
    </row>
    <row r="200" spans="1:26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9"/>
      <c r="L200" s="9"/>
      <c r="M200" s="9"/>
      <c r="N200" s="8"/>
      <c r="O200" s="8"/>
      <c r="P200" s="8"/>
      <c r="Q200" s="8"/>
      <c r="R200" s="8"/>
      <c r="S200" s="8"/>
      <c r="T200" s="10"/>
      <c r="U200" s="8"/>
      <c r="V200" s="8"/>
      <c r="W200" s="8"/>
      <c r="X200" s="8"/>
      <c r="Y200" s="8"/>
      <c r="Z200" s="8"/>
    </row>
    <row r="201" spans="1:26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9"/>
      <c r="L201" s="9"/>
      <c r="M201" s="9"/>
      <c r="N201" s="8"/>
      <c r="O201" s="8"/>
      <c r="P201" s="8"/>
      <c r="Q201" s="8"/>
      <c r="R201" s="8"/>
      <c r="S201" s="8"/>
      <c r="T201" s="10"/>
      <c r="U201" s="8"/>
      <c r="V201" s="8"/>
      <c r="W201" s="8"/>
      <c r="X201" s="8"/>
      <c r="Y201" s="8"/>
      <c r="Z201" s="8"/>
    </row>
    <row r="202" spans="1:26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9"/>
      <c r="L202" s="9"/>
      <c r="M202" s="9"/>
      <c r="N202" s="8"/>
      <c r="O202" s="8"/>
      <c r="P202" s="8"/>
      <c r="Q202" s="8"/>
      <c r="R202" s="8"/>
      <c r="S202" s="8"/>
      <c r="T202" s="10"/>
      <c r="U202" s="8"/>
      <c r="V202" s="8"/>
      <c r="W202" s="8"/>
      <c r="X202" s="8"/>
      <c r="Y202" s="8"/>
      <c r="Z202" s="8"/>
    </row>
    <row r="203" spans="1:26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9"/>
      <c r="L203" s="9"/>
      <c r="M203" s="9"/>
      <c r="N203" s="8"/>
      <c r="O203" s="8"/>
      <c r="P203" s="8"/>
      <c r="Q203" s="8"/>
      <c r="R203" s="8"/>
      <c r="S203" s="8"/>
      <c r="T203" s="10"/>
      <c r="U203" s="8"/>
      <c r="V203" s="8"/>
      <c r="W203" s="8"/>
      <c r="X203" s="8"/>
      <c r="Y203" s="8"/>
      <c r="Z203" s="8"/>
    </row>
    <row r="204" spans="1:26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9"/>
      <c r="L204" s="9"/>
      <c r="M204" s="9"/>
      <c r="N204" s="8"/>
      <c r="O204" s="8"/>
      <c r="P204" s="8"/>
      <c r="Q204" s="8"/>
      <c r="R204" s="8"/>
      <c r="S204" s="8"/>
      <c r="T204" s="10"/>
      <c r="U204" s="8"/>
      <c r="V204" s="8"/>
      <c r="W204" s="8"/>
      <c r="X204" s="8"/>
      <c r="Y204" s="8"/>
      <c r="Z204" s="8"/>
    </row>
    <row r="205" spans="1:26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9"/>
      <c r="L205" s="9"/>
      <c r="M205" s="9"/>
      <c r="N205" s="8"/>
      <c r="O205" s="8"/>
      <c r="P205" s="8"/>
      <c r="Q205" s="8"/>
      <c r="R205" s="8"/>
      <c r="S205" s="8"/>
      <c r="T205" s="10"/>
      <c r="U205" s="8"/>
      <c r="V205" s="8"/>
      <c r="W205" s="8"/>
      <c r="X205" s="8"/>
      <c r="Y205" s="8"/>
      <c r="Z205" s="8"/>
    </row>
    <row r="206" spans="1:2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9"/>
      <c r="L206" s="9"/>
      <c r="M206" s="9"/>
      <c r="N206" s="8"/>
      <c r="O206" s="8"/>
      <c r="P206" s="8"/>
      <c r="Q206" s="8"/>
      <c r="R206" s="8"/>
      <c r="S206" s="8"/>
      <c r="T206" s="10"/>
      <c r="U206" s="8"/>
      <c r="V206" s="8"/>
      <c r="W206" s="8"/>
      <c r="X206" s="8"/>
      <c r="Y206" s="8"/>
      <c r="Z206" s="8"/>
    </row>
    <row r="207" spans="1:26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9"/>
      <c r="L207" s="9"/>
      <c r="M207" s="9"/>
      <c r="N207" s="8"/>
      <c r="O207" s="8"/>
      <c r="P207" s="8"/>
      <c r="Q207" s="8"/>
      <c r="R207" s="8"/>
      <c r="S207" s="8"/>
      <c r="T207" s="10"/>
      <c r="U207" s="8"/>
      <c r="V207" s="8"/>
      <c r="W207" s="8"/>
      <c r="X207" s="8"/>
      <c r="Y207" s="8"/>
      <c r="Z207" s="8"/>
    </row>
    <row r="208" spans="1:26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9"/>
      <c r="L208" s="9"/>
      <c r="M208" s="9"/>
      <c r="N208" s="8"/>
      <c r="O208" s="8"/>
      <c r="P208" s="8"/>
      <c r="Q208" s="8"/>
      <c r="R208" s="8"/>
      <c r="S208" s="8"/>
      <c r="T208" s="10"/>
      <c r="U208" s="8"/>
      <c r="V208" s="8"/>
      <c r="W208" s="8"/>
      <c r="X208" s="8"/>
      <c r="Y208" s="8"/>
      <c r="Z208" s="8"/>
    </row>
    <row r="209" spans="1:26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9"/>
      <c r="L209" s="9"/>
      <c r="M209" s="9"/>
      <c r="N209" s="8"/>
      <c r="O209" s="8"/>
      <c r="P209" s="8"/>
      <c r="Q209" s="8"/>
      <c r="R209" s="8"/>
      <c r="S209" s="8"/>
      <c r="T209" s="10"/>
      <c r="U209" s="8"/>
      <c r="V209" s="8"/>
      <c r="W209" s="8"/>
      <c r="X209" s="8"/>
      <c r="Y209" s="8"/>
      <c r="Z209" s="8"/>
    </row>
    <row r="210" spans="1:26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9"/>
      <c r="L210" s="9"/>
      <c r="M210" s="9"/>
      <c r="N210" s="8"/>
      <c r="O210" s="8"/>
      <c r="P210" s="8"/>
      <c r="Q210" s="8"/>
      <c r="R210" s="8"/>
      <c r="S210" s="8"/>
      <c r="T210" s="10"/>
      <c r="U210" s="8"/>
      <c r="V210" s="8"/>
      <c r="W210" s="8"/>
      <c r="X210" s="8"/>
      <c r="Y210" s="8"/>
      <c r="Z210" s="8"/>
    </row>
    <row r="211" spans="1:26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9"/>
      <c r="L211" s="9"/>
      <c r="M211" s="9"/>
      <c r="N211" s="8"/>
      <c r="O211" s="8"/>
      <c r="P211" s="8"/>
      <c r="Q211" s="8"/>
      <c r="R211" s="8"/>
      <c r="S211" s="8"/>
      <c r="T211" s="10"/>
      <c r="U211" s="8"/>
      <c r="V211" s="8"/>
      <c r="W211" s="8"/>
      <c r="X211" s="8"/>
      <c r="Y211" s="8"/>
      <c r="Z211" s="8"/>
    </row>
    <row r="212" spans="1:26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9"/>
      <c r="L212" s="9"/>
      <c r="M212" s="9"/>
      <c r="N212" s="8"/>
      <c r="O212" s="8"/>
      <c r="P212" s="8"/>
      <c r="Q212" s="8"/>
      <c r="R212" s="8"/>
      <c r="S212" s="8"/>
      <c r="T212" s="10"/>
      <c r="U212" s="8"/>
      <c r="V212" s="8"/>
      <c r="W212" s="8"/>
      <c r="X212" s="8"/>
      <c r="Y212" s="8"/>
      <c r="Z212" s="8"/>
    </row>
    <row r="213" spans="1:26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9"/>
      <c r="L213" s="9"/>
      <c r="M213" s="9"/>
      <c r="N213" s="8"/>
      <c r="O213" s="8"/>
      <c r="P213" s="8"/>
      <c r="Q213" s="8"/>
      <c r="R213" s="8"/>
      <c r="S213" s="8"/>
      <c r="T213" s="10"/>
      <c r="U213" s="8"/>
      <c r="V213" s="8"/>
      <c r="W213" s="8"/>
      <c r="X213" s="8"/>
      <c r="Y213" s="8"/>
      <c r="Z213" s="8"/>
    </row>
    <row r="214" spans="1:26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9"/>
      <c r="L214" s="9"/>
      <c r="M214" s="9"/>
      <c r="N214" s="8"/>
      <c r="O214" s="8"/>
      <c r="P214" s="8"/>
      <c r="Q214" s="8"/>
      <c r="R214" s="8"/>
      <c r="S214" s="8"/>
      <c r="T214" s="10"/>
      <c r="U214" s="8"/>
      <c r="V214" s="8"/>
      <c r="W214" s="8"/>
      <c r="X214" s="8"/>
      <c r="Y214" s="8"/>
      <c r="Z214" s="8"/>
    </row>
    <row r="215" spans="1:26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9"/>
      <c r="L215" s="9"/>
      <c r="M215" s="9"/>
      <c r="N215" s="8"/>
      <c r="O215" s="8"/>
      <c r="P215" s="8"/>
      <c r="Q215" s="8"/>
      <c r="R215" s="8"/>
      <c r="S215" s="8"/>
      <c r="T215" s="10"/>
      <c r="U215" s="8"/>
      <c r="V215" s="8"/>
      <c r="W215" s="8"/>
      <c r="X215" s="8"/>
      <c r="Y215" s="8"/>
      <c r="Z215" s="8"/>
    </row>
    <row r="216" spans="1:2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9"/>
      <c r="L216" s="9"/>
      <c r="M216" s="9"/>
      <c r="N216" s="8"/>
      <c r="O216" s="8"/>
      <c r="P216" s="8"/>
      <c r="Q216" s="8"/>
      <c r="R216" s="8"/>
      <c r="S216" s="8"/>
      <c r="T216" s="10"/>
      <c r="U216" s="8"/>
      <c r="V216" s="8"/>
      <c r="W216" s="8"/>
      <c r="X216" s="8"/>
      <c r="Y216" s="8"/>
      <c r="Z216" s="8"/>
    </row>
    <row r="217" spans="1:26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9"/>
      <c r="L217" s="9"/>
      <c r="M217" s="9"/>
      <c r="N217" s="8"/>
      <c r="O217" s="8"/>
      <c r="P217" s="8"/>
      <c r="Q217" s="8"/>
      <c r="R217" s="8"/>
      <c r="S217" s="8"/>
      <c r="T217" s="10"/>
      <c r="U217" s="8"/>
      <c r="V217" s="8"/>
      <c r="W217" s="8"/>
      <c r="X217" s="8"/>
      <c r="Y217" s="8"/>
      <c r="Z217" s="8"/>
    </row>
    <row r="218" spans="1:26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9"/>
      <c r="L218" s="9"/>
      <c r="M218" s="9"/>
      <c r="N218" s="8"/>
      <c r="O218" s="8"/>
      <c r="P218" s="8"/>
      <c r="Q218" s="8"/>
      <c r="R218" s="8"/>
      <c r="S218" s="8"/>
      <c r="T218" s="10"/>
      <c r="U218" s="8"/>
      <c r="V218" s="8"/>
      <c r="W218" s="8"/>
      <c r="X218" s="8"/>
      <c r="Y218" s="8"/>
      <c r="Z218" s="8"/>
    </row>
    <row r="219" spans="1:26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9"/>
      <c r="L219" s="9"/>
      <c r="M219" s="9"/>
      <c r="N219" s="8"/>
      <c r="O219" s="8"/>
      <c r="P219" s="8"/>
      <c r="Q219" s="8"/>
      <c r="R219" s="8"/>
      <c r="S219" s="8"/>
      <c r="T219" s="10"/>
      <c r="U219" s="8"/>
      <c r="V219" s="8"/>
      <c r="W219" s="8"/>
      <c r="X219" s="8"/>
      <c r="Y219" s="8"/>
      <c r="Z219" s="8"/>
    </row>
    <row r="220" spans="1:26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9"/>
      <c r="L220" s="9"/>
      <c r="M220" s="9"/>
      <c r="N220" s="8"/>
      <c r="O220" s="8"/>
      <c r="P220" s="8"/>
      <c r="Q220" s="8"/>
      <c r="R220" s="8"/>
      <c r="S220" s="8"/>
      <c r="T220" s="10"/>
      <c r="U220" s="8"/>
      <c r="V220" s="8"/>
      <c r="W220" s="8"/>
      <c r="X220" s="8"/>
      <c r="Y220" s="8"/>
      <c r="Z220" s="8"/>
    </row>
    <row r="221" spans="1:26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9"/>
      <c r="L221" s="9"/>
      <c r="M221" s="9"/>
      <c r="N221" s="8"/>
      <c r="O221" s="8"/>
      <c r="P221" s="8"/>
      <c r="Q221" s="8"/>
      <c r="R221" s="8"/>
      <c r="S221" s="8"/>
      <c r="T221" s="10"/>
      <c r="U221" s="8"/>
      <c r="V221" s="8"/>
      <c r="W221" s="8"/>
      <c r="X221" s="8"/>
      <c r="Y221" s="8"/>
      <c r="Z221" s="8"/>
    </row>
    <row r="222" spans="1:26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9"/>
      <c r="L222" s="9"/>
      <c r="M222" s="9"/>
      <c r="N222" s="8"/>
      <c r="O222" s="8"/>
      <c r="P222" s="8"/>
      <c r="Q222" s="8"/>
      <c r="R222" s="8"/>
      <c r="S222" s="8"/>
      <c r="T222" s="10"/>
      <c r="U222" s="8"/>
      <c r="V222" s="8"/>
      <c r="W222" s="8"/>
      <c r="X222" s="8"/>
      <c r="Y222" s="8"/>
      <c r="Z222" s="8"/>
    </row>
    <row r="223" spans="1:26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9"/>
      <c r="L223" s="9"/>
      <c r="M223" s="9"/>
      <c r="N223" s="8"/>
      <c r="O223" s="8"/>
      <c r="P223" s="8"/>
      <c r="Q223" s="8"/>
      <c r="R223" s="8"/>
      <c r="S223" s="8"/>
      <c r="T223" s="10"/>
      <c r="U223" s="8"/>
      <c r="V223" s="8"/>
      <c r="W223" s="8"/>
      <c r="X223" s="8"/>
      <c r="Y223" s="8"/>
      <c r="Z223" s="8"/>
    </row>
    <row r="224" spans="1:26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9"/>
      <c r="L224" s="9"/>
      <c r="M224" s="9"/>
      <c r="N224" s="8"/>
      <c r="O224" s="8"/>
      <c r="P224" s="8"/>
      <c r="Q224" s="8"/>
      <c r="R224" s="8"/>
      <c r="S224" s="8"/>
      <c r="T224" s="10"/>
      <c r="U224" s="8"/>
      <c r="V224" s="8"/>
      <c r="W224" s="8"/>
      <c r="X224" s="8"/>
      <c r="Y224" s="8"/>
      <c r="Z224" s="8"/>
    </row>
    <row r="225" spans="1:26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9"/>
      <c r="L225" s="9"/>
      <c r="M225" s="9"/>
      <c r="N225" s="8"/>
      <c r="O225" s="8"/>
      <c r="P225" s="8"/>
      <c r="Q225" s="8"/>
      <c r="R225" s="8"/>
      <c r="S225" s="8"/>
      <c r="T225" s="10"/>
      <c r="U225" s="8"/>
      <c r="V225" s="8"/>
      <c r="W225" s="8"/>
      <c r="X225" s="8"/>
      <c r="Y225" s="8"/>
      <c r="Z225" s="8"/>
    </row>
    <row r="226" spans="1: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9"/>
      <c r="L226" s="9"/>
      <c r="M226" s="9"/>
      <c r="N226" s="8"/>
      <c r="O226" s="8"/>
      <c r="P226" s="8"/>
      <c r="Q226" s="8"/>
      <c r="R226" s="8"/>
      <c r="S226" s="8"/>
      <c r="T226" s="10"/>
      <c r="U226" s="8"/>
      <c r="V226" s="8"/>
      <c r="W226" s="8"/>
      <c r="X226" s="8"/>
      <c r="Y226" s="8"/>
      <c r="Z226" s="8"/>
    </row>
    <row r="227" spans="1:26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9"/>
      <c r="L227" s="9"/>
      <c r="M227" s="9"/>
      <c r="N227" s="8"/>
      <c r="O227" s="8"/>
      <c r="P227" s="8"/>
      <c r="Q227" s="8"/>
      <c r="R227" s="8"/>
      <c r="S227" s="8"/>
      <c r="T227" s="10"/>
      <c r="U227" s="8"/>
      <c r="V227" s="8"/>
      <c r="W227" s="8"/>
      <c r="X227" s="8"/>
      <c r="Y227" s="8"/>
      <c r="Z227" s="8"/>
    </row>
    <row r="228" spans="1:26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9"/>
      <c r="L228" s="9"/>
      <c r="M228" s="9"/>
      <c r="N228" s="8"/>
      <c r="O228" s="8"/>
      <c r="P228" s="8"/>
      <c r="Q228" s="8"/>
      <c r="R228" s="8"/>
      <c r="S228" s="8"/>
      <c r="T228" s="10"/>
      <c r="U228" s="8"/>
      <c r="V228" s="8"/>
      <c r="W228" s="8"/>
      <c r="X228" s="8"/>
      <c r="Y228" s="8"/>
      <c r="Z228" s="8"/>
    </row>
    <row r="229" spans="1:26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9"/>
      <c r="L229" s="9"/>
      <c r="M229" s="9"/>
      <c r="N229" s="8"/>
      <c r="O229" s="8"/>
      <c r="P229" s="8"/>
      <c r="Q229" s="8"/>
      <c r="R229" s="8"/>
      <c r="S229" s="8"/>
      <c r="T229" s="10"/>
      <c r="U229" s="8"/>
      <c r="V229" s="8"/>
      <c r="W229" s="8"/>
      <c r="X229" s="8"/>
      <c r="Y229" s="8"/>
      <c r="Z229" s="8"/>
    </row>
    <row r="230" spans="1:26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9"/>
      <c r="L230" s="9"/>
      <c r="M230" s="9"/>
      <c r="N230" s="8"/>
      <c r="O230" s="8"/>
      <c r="P230" s="8"/>
      <c r="Q230" s="8"/>
      <c r="R230" s="8"/>
      <c r="S230" s="8"/>
      <c r="T230" s="10"/>
      <c r="U230" s="8"/>
      <c r="V230" s="8"/>
      <c r="W230" s="8"/>
      <c r="X230" s="8"/>
      <c r="Y230" s="8"/>
      <c r="Z230" s="8"/>
    </row>
    <row r="231" spans="1:26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9"/>
      <c r="L231" s="9"/>
      <c r="M231" s="9"/>
      <c r="N231" s="8"/>
      <c r="O231" s="8"/>
      <c r="P231" s="8"/>
      <c r="Q231" s="8"/>
      <c r="R231" s="8"/>
      <c r="S231" s="8"/>
      <c r="T231" s="10"/>
      <c r="U231" s="8"/>
      <c r="V231" s="8"/>
      <c r="W231" s="8"/>
      <c r="X231" s="8"/>
      <c r="Y231" s="8"/>
      <c r="Z231" s="8"/>
    </row>
    <row r="232" spans="1:26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9"/>
      <c r="L232" s="9"/>
      <c r="M232" s="9"/>
      <c r="N232" s="8"/>
      <c r="O232" s="8"/>
      <c r="P232" s="8"/>
      <c r="Q232" s="8"/>
      <c r="R232" s="8"/>
      <c r="S232" s="8"/>
      <c r="T232" s="10"/>
      <c r="U232" s="8"/>
      <c r="V232" s="8"/>
      <c r="W232" s="8"/>
      <c r="X232" s="8"/>
      <c r="Y232" s="8"/>
      <c r="Z232" s="8"/>
    </row>
    <row r="233" spans="1:26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9"/>
      <c r="L233" s="9"/>
      <c r="M233" s="9"/>
      <c r="N233" s="8"/>
      <c r="O233" s="8"/>
      <c r="P233" s="8"/>
      <c r="Q233" s="8"/>
      <c r="R233" s="8"/>
      <c r="S233" s="8"/>
      <c r="T233" s="10"/>
      <c r="U233" s="8"/>
      <c r="V233" s="8"/>
      <c r="W233" s="8"/>
      <c r="X233" s="8"/>
      <c r="Y233" s="8"/>
      <c r="Z233" s="8"/>
    </row>
    <row r="234" spans="1:26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9"/>
      <c r="L234" s="9"/>
      <c r="M234" s="9"/>
      <c r="N234" s="8"/>
      <c r="O234" s="8"/>
      <c r="P234" s="8"/>
      <c r="Q234" s="8"/>
      <c r="R234" s="8"/>
      <c r="S234" s="8"/>
      <c r="T234" s="10"/>
      <c r="U234" s="8"/>
      <c r="V234" s="8"/>
      <c r="W234" s="8"/>
      <c r="X234" s="8"/>
      <c r="Y234" s="8"/>
      <c r="Z234" s="8"/>
    </row>
    <row r="235" spans="1:26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9"/>
      <c r="L235" s="9"/>
      <c r="M235" s="9"/>
      <c r="N235" s="8"/>
      <c r="O235" s="8"/>
      <c r="P235" s="8"/>
      <c r="Q235" s="8"/>
      <c r="R235" s="8"/>
      <c r="S235" s="8"/>
      <c r="T235" s="10"/>
      <c r="U235" s="8"/>
      <c r="V235" s="8"/>
      <c r="W235" s="8"/>
      <c r="X235" s="8"/>
      <c r="Y235" s="8"/>
      <c r="Z235" s="8"/>
    </row>
    <row r="236" spans="1:2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9"/>
      <c r="L236" s="9"/>
      <c r="M236" s="9"/>
      <c r="N236" s="8"/>
      <c r="O236" s="8"/>
      <c r="P236" s="8"/>
      <c r="Q236" s="8"/>
      <c r="R236" s="8"/>
      <c r="S236" s="8"/>
      <c r="T236" s="10"/>
      <c r="U236" s="8"/>
      <c r="V236" s="8"/>
      <c r="W236" s="8"/>
      <c r="X236" s="8"/>
      <c r="Y236" s="8"/>
      <c r="Z236" s="8"/>
    </row>
    <row r="237" spans="1:26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9"/>
      <c r="L237" s="9"/>
      <c r="M237" s="9"/>
      <c r="N237" s="8"/>
      <c r="O237" s="8"/>
      <c r="P237" s="8"/>
      <c r="Q237" s="8"/>
      <c r="R237" s="8"/>
      <c r="S237" s="8"/>
      <c r="T237" s="10"/>
      <c r="U237" s="8"/>
      <c r="V237" s="8"/>
      <c r="W237" s="8"/>
      <c r="X237" s="8"/>
      <c r="Y237" s="8"/>
      <c r="Z237" s="8"/>
    </row>
    <row r="238" spans="1:26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9"/>
      <c r="L238" s="9"/>
      <c r="M238" s="9"/>
      <c r="N238" s="8"/>
      <c r="O238" s="8"/>
      <c r="P238" s="8"/>
      <c r="Q238" s="8"/>
      <c r="R238" s="8"/>
      <c r="S238" s="8"/>
      <c r="T238" s="10"/>
      <c r="U238" s="8"/>
      <c r="V238" s="8"/>
      <c r="W238" s="8"/>
      <c r="X238" s="8"/>
      <c r="Y238" s="8"/>
      <c r="Z238" s="8"/>
    </row>
    <row r="239" spans="1:26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9"/>
      <c r="L239" s="9"/>
      <c r="M239" s="9"/>
      <c r="N239" s="8"/>
      <c r="O239" s="8"/>
      <c r="P239" s="8"/>
      <c r="Q239" s="8"/>
      <c r="R239" s="8"/>
      <c r="S239" s="8"/>
      <c r="T239" s="10"/>
      <c r="U239" s="8"/>
      <c r="V239" s="8"/>
      <c r="W239" s="8"/>
      <c r="X239" s="8"/>
      <c r="Y239" s="8"/>
      <c r="Z239" s="8"/>
    </row>
    <row r="240" spans="1:26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9"/>
      <c r="L240" s="9"/>
      <c r="M240" s="9"/>
      <c r="N240" s="8"/>
      <c r="O240" s="8"/>
      <c r="P240" s="8"/>
      <c r="Q240" s="8"/>
      <c r="R240" s="8"/>
      <c r="S240" s="8"/>
      <c r="T240" s="10"/>
      <c r="U240" s="8"/>
      <c r="V240" s="8"/>
      <c r="W240" s="8"/>
      <c r="X240" s="8"/>
      <c r="Y240" s="8"/>
      <c r="Z240" s="8"/>
    </row>
    <row r="241" spans="1:26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9"/>
      <c r="L241" s="9"/>
      <c r="M241" s="9"/>
      <c r="N241" s="8"/>
      <c r="O241" s="8"/>
      <c r="P241" s="8"/>
      <c r="Q241" s="8"/>
      <c r="R241" s="8"/>
      <c r="S241" s="8"/>
      <c r="T241" s="10"/>
      <c r="U241" s="8"/>
      <c r="V241" s="8"/>
      <c r="W241" s="8"/>
      <c r="X241" s="8"/>
      <c r="Y241" s="8"/>
      <c r="Z241" s="8"/>
    </row>
    <row r="242" spans="1:26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9"/>
      <c r="L242" s="9"/>
      <c r="M242" s="9"/>
      <c r="N242" s="8"/>
      <c r="O242" s="8"/>
      <c r="P242" s="8"/>
      <c r="Q242" s="8"/>
      <c r="R242" s="8"/>
      <c r="S242" s="8"/>
      <c r="T242" s="10"/>
      <c r="U242" s="8"/>
      <c r="V242" s="8"/>
      <c r="W242" s="8"/>
      <c r="X242" s="8"/>
      <c r="Y242" s="8"/>
      <c r="Z242" s="8"/>
    </row>
    <row r="243" spans="1:26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9"/>
      <c r="L243" s="9"/>
      <c r="M243" s="9"/>
      <c r="N243" s="8"/>
      <c r="O243" s="8"/>
      <c r="P243" s="8"/>
      <c r="Q243" s="8"/>
      <c r="R243" s="8"/>
      <c r="S243" s="8"/>
      <c r="T243" s="10"/>
      <c r="U243" s="8"/>
      <c r="V243" s="8"/>
      <c r="W243" s="8"/>
      <c r="X243" s="8"/>
      <c r="Y243" s="8"/>
      <c r="Z243" s="8"/>
    </row>
    <row r="244" spans="1:26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9"/>
      <c r="L244" s="9"/>
      <c r="M244" s="9"/>
      <c r="N244" s="8"/>
      <c r="O244" s="8"/>
      <c r="P244" s="8"/>
      <c r="Q244" s="8"/>
      <c r="R244" s="8"/>
      <c r="S244" s="8"/>
      <c r="T244" s="10"/>
      <c r="U244" s="8"/>
      <c r="V244" s="8"/>
      <c r="W244" s="8"/>
      <c r="X244" s="8"/>
      <c r="Y244" s="8"/>
      <c r="Z244" s="8"/>
    </row>
    <row r="245" spans="1:26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9"/>
      <c r="L245" s="9"/>
      <c r="M245" s="9"/>
      <c r="N245" s="8"/>
      <c r="O245" s="8"/>
      <c r="P245" s="8"/>
      <c r="Q245" s="8"/>
      <c r="R245" s="8"/>
      <c r="S245" s="8"/>
      <c r="T245" s="10"/>
      <c r="U245" s="8"/>
      <c r="V245" s="8"/>
      <c r="W245" s="8"/>
      <c r="X245" s="8"/>
      <c r="Y245" s="8"/>
      <c r="Z245" s="8"/>
    </row>
    <row r="246" spans="1:2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9"/>
      <c r="L246" s="9"/>
      <c r="M246" s="9"/>
      <c r="N246" s="8"/>
      <c r="O246" s="8"/>
      <c r="P246" s="8"/>
      <c r="Q246" s="8"/>
      <c r="R246" s="8"/>
      <c r="S246" s="8"/>
      <c r="T246" s="10"/>
      <c r="U246" s="8"/>
      <c r="V246" s="8"/>
      <c r="W246" s="8"/>
      <c r="X246" s="8"/>
      <c r="Y246" s="8"/>
      <c r="Z246" s="8"/>
    </row>
    <row r="247" spans="1:26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9"/>
      <c r="L247" s="9"/>
      <c r="M247" s="9"/>
      <c r="N247" s="8"/>
      <c r="O247" s="8"/>
      <c r="P247" s="8"/>
      <c r="Q247" s="8"/>
      <c r="R247" s="8"/>
      <c r="S247" s="8"/>
      <c r="T247" s="10"/>
      <c r="U247" s="8"/>
      <c r="V247" s="8"/>
      <c r="W247" s="8"/>
      <c r="X247" s="8"/>
      <c r="Y247" s="8"/>
      <c r="Z247" s="8"/>
    </row>
    <row r="248" spans="1:26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9"/>
      <c r="L248" s="9"/>
      <c r="M248" s="9"/>
      <c r="N248" s="8"/>
      <c r="O248" s="8"/>
      <c r="P248" s="8"/>
      <c r="Q248" s="8"/>
      <c r="R248" s="8"/>
      <c r="S248" s="8"/>
      <c r="T248" s="10"/>
      <c r="U248" s="8"/>
      <c r="V248" s="8"/>
      <c r="W248" s="8"/>
      <c r="X248" s="8"/>
      <c r="Y248" s="8"/>
      <c r="Z248" s="8"/>
    </row>
    <row r="249" spans="1:26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9"/>
      <c r="L249" s="9"/>
      <c r="M249" s="9"/>
      <c r="N249" s="8"/>
      <c r="O249" s="8"/>
      <c r="P249" s="8"/>
      <c r="Q249" s="8"/>
      <c r="R249" s="8"/>
      <c r="S249" s="8"/>
      <c r="T249" s="10"/>
      <c r="U249" s="8"/>
      <c r="V249" s="8"/>
      <c r="W249" s="8"/>
      <c r="X249" s="8"/>
      <c r="Y249" s="8"/>
      <c r="Z249" s="8"/>
    </row>
    <row r="250" spans="1:26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9"/>
      <c r="L250" s="9"/>
      <c r="M250" s="9"/>
      <c r="N250" s="8"/>
      <c r="O250" s="8"/>
      <c r="P250" s="8"/>
      <c r="Q250" s="8"/>
      <c r="R250" s="8"/>
      <c r="S250" s="8"/>
      <c r="T250" s="10"/>
      <c r="U250" s="8"/>
      <c r="V250" s="8"/>
      <c r="W250" s="8"/>
      <c r="X250" s="8"/>
      <c r="Y250" s="8"/>
      <c r="Z250" s="8"/>
    </row>
    <row r="251" spans="1:26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9"/>
      <c r="L251" s="9"/>
      <c r="M251" s="9"/>
      <c r="N251" s="8"/>
      <c r="O251" s="8"/>
      <c r="P251" s="8"/>
      <c r="Q251" s="8"/>
      <c r="R251" s="8"/>
      <c r="S251" s="8"/>
      <c r="T251" s="10"/>
      <c r="U251" s="8"/>
      <c r="V251" s="8"/>
      <c r="W251" s="8"/>
      <c r="X251" s="8"/>
      <c r="Y251" s="8"/>
      <c r="Z251" s="8"/>
    </row>
    <row r="252" spans="1:26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9"/>
      <c r="L252" s="9"/>
      <c r="M252" s="9"/>
      <c r="N252" s="8"/>
      <c r="O252" s="8"/>
      <c r="P252" s="8"/>
      <c r="Q252" s="8"/>
      <c r="R252" s="8"/>
      <c r="S252" s="8"/>
      <c r="T252" s="10"/>
      <c r="U252" s="8"/>
      <c r="V252" s="8"/>
      <c r="W252" s="8"/>
      <c r="X252" s="8"/>
      <c r="Y252" s="8"/>
      <c r="Z252" s="8"/>
    </row>
    <row r="253" spans="1:26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9"/>
      <c r="L253" s="9"/>
      <c r="M253" s="9"/>
      <c r="N253" s="8"/>
      <c r="O253" s="8"/>
      <c r="P253" s="8"/>
      <c r="Q253" s="8"/>
      <c r="R253" s="8"/>
      <c r="S253" s="8"/>
      <c r="T253" s="10"/>
      <c r="U253" s="8"/>
      <c r="V253" s="8"/>
      <c r="W253" s="8"/>
      <c r="X253" s="8"/>
      <c r="Y253" s="8"/>
      <c r="Z253" s="8"/>
    </row>
    <row r="254" spans="1:26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9"/>
      <c r="L254" s="9"/>
      <c r="M254" s="9"/>
      <c r="N254" s="8"/>
      <c r="O254" s="8"/>
      <c r="P254" s="8"/>
      <c r="Q254" s="8"/>
      <c r="R254" s="8"/>
      <c r="S254" s="8"/>
      <c r="T254" s="10"/>
      <c r="U254" s="8"/>
      <c r="V254" s="8"/>
      <c r="W254" s="8"/>
      <c r="X254" s="8"/>
      <c r="Y254" s="8"/>
      <c r="Z254" s="8"/>
    </row>
    <row r="255" spans="1:26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9"/>
      <c r="L255" s="9"/>
      <c r="M255" s="9"/>
      <c r="N255" s="8"/>
      <c r="O255" s="8"/>
      <c r="P255" s="8"/>
      <c r="Q255" s="8"/>
      <c r="R255" s="8"/>
      <c r="S255" s="8"/>
      <c r="T255" s="10"/>
      <c r="U255" s="8"/>
      <c r="V255" s="8"/>
      <c r="W255" s="8"/>
      <c r="X255" s="8"/>
      <c r="Y255" s="8"/>
      <c r="Z255" s="8"/>
    </row>
    <row r="256" spans="1:2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9"/>
      <c r="L256" s="9"/>
      <c r="M256" s="9"/>
      <c r="N256" s="8"/>
      <c r="O256" s="8"/>
      <c r="P256" s="8"/>
      <c r="Q256" s="8"/>
      <c r="R256" s="8"/>
      <c r="S256" s="8"/>
      <c r="T256" s="10"/>
      <c r="U256" s="8"/>
      <c r="V256" s="8"/>
      <c r="W256" s="8"/>
      <c r="X256" s="8"/>
      <c r="Y256" s="8"/>
      <c r="Z256" s="8"/>
    </row>
    <row r="257" spans="1:26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9"/>
      <c r="L257" s="9"/>
      <c r="M257" s="9"/>
      <c r="N257" s="8"/>
      <c r="O257" s="8"/>
      <c r="P257" s="8"/>
      <c r="Q257" s="8"/>
      <c r="R257" s="8"/>
      <c r="S257" s="8"/>
      <c r="T257" s="10"/>
      <c r="U257" s="8"/>
      <c r="V257" s="8"/>
      <c r="W257" s="8"/>
      <c r="X257" s="8"/>
      <c r="Y257" s="8"/>
      <c r="Z257" s="8"/>
    </row>
    <row r="258" spans="1:26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9"/>
      <c r="L258" s="9"/>
      <c r="M258" s="9"/>
      <c r="N258" s="8"/>
      <c r="O258" s="8"/>
      <c r="P258" s="8"/>
      <c r="Q258" s="8"/>
      <c r="R258" s="8"/>
      <c r="S258" s="8"/>
      <c r="T258" s="10"/>
      <c r="U258" s="8"/>
      <c r="V258" s="8"/>
      <c r="W258" s="8"/>
      <c r="X258" s="8"/>
      <c r="Y258" s="8"/>
      <c r="Z258" s="8"/>
    </row>
    <row r="259" spans="1:26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9"/>
      <c r="L259" s="9"/>
      <c r="M259" s="9"/>
      <c r="N259" s="8"/>
      <c r="O259" s="8"/>
      <c r="P259" s="8"/>
      <c r="Q259" s="8"/>
      <c r="R259" s="8"/>
      <c r="S259" s="8"/>
      <c r="T259" s="10"/>
      <c r="U259" s="8"/>
      <c r="V259" s="8"/>
      <c r="W259" s="8"/>
      <c r="X259" s="8"/>
      <c r="Y259" s="8"/>
      <c r="Z259" s="8"/>
    </row>
    <row r="260" spans="1:26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9"/>
      <c r="L260" s="9"/>
      <c r="M260" s="9"/>
      <c r="N260" s="8"/>
      <c r="O260" s="8"/>
      <c r="P260" s="8"/>
      <c r="Q260" s="8"/>
      <c r="R260" s="8"/>
      <c r="S260" s="8"/>
      <c r="T260" s="10"/>
      <c r="U260" s="8"/>
      <c r="V260" s="8"/>
      <c r="W260" s="8"/>
      <c r="X260" s="8"/>
      <c r="Y260" s="8"/>
      <c r="Z260" s="8"/>
    </row>
    <row r="261" spans="1:26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9"/>
      <c r="L261" s="9"/>
      <c r="M261" s="9"/>
      <c r="N261" s="8"/>
      <c r="O261" s="8"/>
      <c r="P261" s="8"/>
      <c r="Q261" s="8"/>
      <c r="R261" s="8"/>
      <c r="S261" s="8"/>
      <c r="T261" s="10"/>
      <c r="U261" s="8"/>
      <c r="V261" s="8"/>
      <c r="W261" s="8"/>
      <c r="X261" s="8"/>
      <c r="Y261" s="8"/>
      <c r="Z261" s="8"/>
    </row>
    <row r="262" spans="1:26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9"/>
      <c r="L262" s="9"/>
      <c r="M262" s="9"/>
      <c r="N262" s="8"/>
      <c r="O262" s="8"/>
      <c r="P262" s="8"/>
      <c r="Q262" s="8"/>
      <c r="R262" s="8"/>
      <c r="S262" s="8"/>
      <c r="T262" s="10"/>
      <c r="U262" s="8"/>
      <c r="V262" s="8"/>
      <c r="W262" s="8"/>
      <c r="X262" s="8"/>
      <c r="Y262" s="8"/>
      <c r="Z262" s="8"/>
    </row>
    <row r="263" spans="1:26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9"/>
      <c r="L263" s="9"/>
      <c r="M263" s="9"/>
      <c r="N263" s="8"/>
      <c r="O263" s="8"/>
      <c r="P263" s="8"/>
      <c r="Q263" s="8"/>
      <c r="R263" s="8"/>
      <c r="S263" s="8"/>
      <c r="T263" s="10"/>
      <c r="U263" s="8"/>
      <c r="V263" s="8"/>
      <c r="W263" s="8"/>
      <c r="X263" s="8"/>
      <c r="Y263" s="8"/>
      <c r="Z263" s="8"/>
    </row>
    <row r="264" spans="1:26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9"/>
      <c r="L264" s="9"/>
      <c r="M264" s="9"/>
      <c r="N264" s="8"/>
      <c r="O264" s="8"/>
      <c r="P264" s="8"/>
      <c r="Q264" s="8"/>
      <c r="R264" s="8"/>
      <c r="S264" s="8"/>
      <c r="T264" s="10"/>
      <c r="U264" s="8"/>
      <c r="V264" s="8"/>
      <c r="W264" s="8"/>
      <c r="X264" s="8"/>
      <c r="Y264" s="8"/>
      <c r="Z264" s="8"/>
    </row>
    <row r="265" spans="1:26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9"/>
      <c r="L265" s="9"/>
      <c r="M265" s="9"/>
      <c r="N265" s="8"/>
      <c r="O265" s="8"/>
      <c r="P265" s="8"/>
      <c r="Q265" s="8"/>
      <c r="R265" s="8"/>
      <c r="S265" s="8"/>
      <c r="T265" s="10"/>
      <c r="U265" s="8"/>
      <c r="V265" s="8"/>
      <c r="W265" s="8"/>
      <c r="X265" s="8"/>
      <c r="Y265" s="8"/>
      <c r="Z265" s="8"/>
    </row>
    <row r="266" spans="1:2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9"/>
      <c r="L266" s="9"/>
      <c r="M266" s="9"/>
      <c r="N266" s="8"/>
      <c r="O266" s="8"/>
      <c r="P266" s="8"/>
      <c r="Q266" s="8"/>
      <c r="R266" s="8"/>
      <c r="S266" s="8"/>
      <c r="T266" s="10"/>
      <c r="U266" s="8"/>
      <c r="V266" s="8"/>
      <c r="W266" s="8"/>
      <c r="X266" s="8"/>
      <c r="Y266" s="8"/>
      <c r="Z266" s="8"/>
    </row>
    <row r="267" spans="1:26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9"/>
      <c r="L267" s="9"/>
      <c r="M267" s="9"/>
      <c r="N267" s="8"/>
      <c r="O267" s="8"/>
      <c r="P267" s="8"/>
      <c r="Q267" s="8"/>
      <c r="R267" s="8"/>
      <c r="S267" s="8"/>
      <c r="T267" s="10"/>
      <c r="U267" s="8"/>
      <c r="V267" s="8"/>
      <c r="W267" s="8"/>
      <c r="X267" s="8"/>
      <c r="Y267" s="8"/>
      <c r="Z267" s="8"/>
    </row>
    <row r="268" spans="1:26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9"/>
      <c r="L268" s="9"/>
      <c r="M268" s="9"/>
      <c r="N268" s="8"/>
      <c r="O268" s="8"/>
      <c r="P268" s="8"/>
      <c r="Q268" s="8"/>
      <c r="R268" s="8"/>
      <c r="S268" s="8"/>
      <c r="T268" s="10"/>
      <c r="U268" s="8"/>
      <c r="V268" s="8"/>
      <c r="W268" s="8"/>
      <c r="X268" s="8"/>
      <c r="Y268" s="8"/>
      <c r="Z268" s="8"/>
    </row>
    <row r="269" spans="1:26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9"/>
      <c r="L269" s="9"/>
      <c r="M269" s="9"/>
      <c r="N269" s="8"/>
      <c r="O269" s="8"/>
      <c r="P269" s="8"/>
      <c r="Q269" s="8"/>
      <c r="R269" s="8"/>
      <c r="S269" s="8"/>
      <c r="T269" s="10"/>
      <c r="U269" s="8"/>
      <c r="V269" s="8"/>
      <c r="W269" s="8"/>
      <c r="X269" s="8"/>
      <c r="Y269" s="8"/>
      <c r="Z269" s="8"/>
    </row>
    <row r="270" spans="1:26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9"/>
      <c r="L270" s="9"/>
      <c r="M270" s="9"/>
      <c r="N270" s="8"/>
      <c r="O270" s="8"/>
      <c r="P270" s="8"/>
      <c r="Q270" s="8"/>
      <c r="R270" s="8"/>
      <c r="S270" s="8"/>
      <c r="T270" s="10"/>
      <c r="U270" s="8"/>
      <c r="V270" s="8"/>
      <c r="W270" s="8"/>
      <c r="X270" s="8"/>
      <c r="Y270" s="8"/>
      <c r="Z270" s="8"/>
    </row>
    <row r="271" spans="1:26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9"/>
      <c r="L271" s="9"/>
      <c r="M271" s="9"/>
      <c r="N271" s="8"/>
      <c r="O271" s="8"/>
      <c r="P271" s="8"/>
      <c r="Q271" s="8"/>
      <c r="R271" s="8"/>
      <c r="S271" s="8"/>
      <c r="T271" s="10"/>
      <c r="U271" s="8"/>
      <c r="V271" s="8"/>
      <c r="W271" s="8"/>
      <c r="X271" s="8"/>
      <c r="Y271" s="8"/>
      <c r="Z271" s="8"/>
    </row>
    <row r="272" spans="1:26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9"/>
      <c r="L272" s="9"/>
      <c r="M272" s="9"/>
      <c r="N272" s="8"/>
      <c r="O272" s="8"/>
      <c r="P272" s="8"/>
      <c r="Q272" s="8"/>
      <c r="R272" s="8"/>
      <c r="S272" s="8"/>
      <c r="T272" s="10"/>
      <c r="U272" s="8"/>
      <c r="V272" s="8"/>
      <c r="W272" s="8"/>
      <c r="X272" s="8"/>
      <c r="Y272" s="8"/>
      <c r="Z272" s="8"/>
    </row>
    <row r="273" spans="1:26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9"/>
      <c r="L273" s="9"/>
      <c r="M273" s="9"/>
      <c r="N273" s="8"/>
      <c r="O273" s="8"/>
      <c r="P273" s="8"/>
      <c r="Q273" s="8"/>
      <c r="R273" s="8"/>
      <c r="S273" s="8"/>
      <c r="T273" s="10"/>
      <c r="U273" s="8"/>
      <c r="V273" s="8"/>
      <c r="W273" s="8"/>
      <c r="X273" s="8"/>
      <c r="Y273" s="8"/>
      <c r="Z273" s="8"/>
    </row>
    <row r="274" spans="1:26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9"/>
      <c r="L274" s="9"/>
      <c r="M274" s="9"/>
      <c r="N274" s="8"/>
      <c r="O274" s="8"/>
      <c r="P274" s="8"/>
      <c r="Q274" s="8"/>
      <c r="R274" s="8"/>
      <c r="S274" s="8"/>
      <c r="T274" s="10"/>
      <c r="U274" s="8"/>
      <c r="V274" s="8"/>
      <c r="W274" s="8"/>
      <c r="X274" s="8"/>
      <c r="Y274" s="8"/>
      <c r="Z274" s="8"/>
    </row>
    <row r="275" spans="1:26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9"/>
      <c r="L275" s="9"/>
      <c r="M275" s="9"/>
      <c r="N275" s="8"/>
      <c r="O275" s="8"/>
      <c r="P275" s="8"/>
      <c r="Q275" s="8"/>
      <c r="R275" s="8"/>
      <c r="S275" s="8"/>
      <c r="T275" s="10"/>
      <c r="U275" s="8"/>
      <c r="V275" s="8"/>
      <c r="W275" s="8"/>
      <c r="X275" s="8"/>
      <c r="Y275" s="8"/>
      <c r="Z275" s="8"/>
    </row>
    <row r="276" spans="1:2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9"/>
      <c r="L276" s="9"/>
      <c r="M276" s="9"/>
      <c r="N276" s="8"/>
      <c r="O276" s="8"/>
      <c r="P276" s="8"/>
      <c r="Q276" s="8"/>
      <c r="R276" s="8"/>
      <c r="S276" s="8"/>
      <c r="T276" s="10"/>
      <c r="U276" s="8"/>
      <c r="V276" s="8"/>
      <c r="W276" s="8"/>
      <c r="X276" s="8"/>
      <c r="Y276" s="8"/>
      <c r="Z276" s="8"/>
    </row>
    <row r="277" spans="1:26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9"/>
      <c r="L277" s="9"/>
      <c r="M277" s="9"/>
      <c r="N277" s="8"/>
      <c r="O277" s="8"/>
      <c r="P277" s="8"/>
      <c r="Q277" s="8"/>
      <c r="R277" s="8"/>
      <c r="S277" s="8"/>
      <c r="T277" s="10"/>
      <c r="U277" s="8"/>
      <c r="V277" s="8"/>
      <c r="W277" s="8"/>
      <c r="X277" s="8"/>
      <c r="Y277" s="8"/>
      <c r="Z277" s="8"/>
    </row>
    <row r="278" spans="1:26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9"/>
      <c r="L278" s="9"/>
      <c r="M278" s="9"/>
      <c r="N278" s="8"/>
      <c r="O278" s="8"/>
      <c r="P278" s="8"/>
      <c r="Q278" s="8"/>
      <c r="R278" s="8"/>
      <c r="S278" s="8"/>
      <c r="T278" s="10"/>
      <c r="U278" s="8"/>
      <c r="V278" s="8"/>
      <c r="W278" s="8"/>
      <c r="X278" s="8"/>
      <c r="Y278" s="8"/>
      <c r="Z278" s="8"/>
    </row>
    <row r="279" spans="1:26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9"/>
      <c r="L279" s="9"/>
      <c r="M279" s="9"/>
      <c r="N279" s="8"/>
      <c r="O279" s="8"/>
      <c r="P279" s="8"/>
      <c r="Q279" s="8"/>
      <c r="R279" s="8"/>
      <c r="S279" s="8"/>
      <c r="T279" s="10"/>
      <c r="U279" s="8"/>
      <c r="V279" s="8"/>
      <c r="W279" s="8"/>
      <c r="X279" s="8"/>
      <c r="Y279" s="8"/>
      <c r="Z279" s="8"/>
    </row>
    <row r="280" spans="1:26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9"/>
      <c r="L280" s="9"/>
      <c r="M280" s="9"/>
      <c r="N280" s="8"/>
      <c r="O280" s="8"/>
      <c r="P280" s="8"/>
      <c r="Q280" s="8"/>
      <c r="R280" s="8"/>
      <c r="S280" s="8"/>
      <c r="T280" s="10"/>
      <c r="U280" s="8"/>
      <c r="V280" s="8"/>
      <c r="W280" s="8"/>
      <c r="X280" s="8"/>
      <c r="Y280" s="8"/>
      <c r="Z280" s="8"/>
    </row>
    <row r="281" spans="1:26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9"/>
      <c r="L281" s="9"/>
      <c r="M281" s="9"/>
      <c r="N281" s="8"/>
      <c r="O281" s="8"/>
      <c r="P281" s="8"/>
      <c r="Q281" s="8"/>
      <c r="R281" s="8"/>
      <c r="S281" s="8"/>
      <c r="T281" s="10"/>
      <c r="U281" s="8"/>
      <c r="V281" s="8"/>
      <c r="W281" s="8"/>
      <c r="X281" s="8"/>
      <c r="Y281" s="8"/>
      <c r="Z281" s="8"/>
    </row>
    <row r="282" spans="1:26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9"/>
      <c r="L282" s="9"/>
      <c r="M282" s="9"/>
      <c r="N282" s="8"/>
      <c r="O282" s="8"/>
      <c r="P282" s="8"/>
      <c r="Q282" s="8"/>
      <c r="R282" s="8"/>
      <c r="S282" s="8"/>
      <c r="T282" s="10"/>
      <c r="U282" s="8"/>
      <c r="V282" s="8"/>
      <c r="W282" s="8"/>
      <c r="X282" s="8"/>
      <c r="Y282" s="8"/>
      <c r="Z282" s="8"/>
    </row>
    <row r="283" spans="1:26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9"/>
      <c r="L283" s="9"/>
      <c r="M283" s="9"/>
      <c r="N283" s="8"/>
      <c r="O283" s="8"/>
      <c r="P283" s="8"/>
      <c r="Q283" s="8"/>
      <c r="R283" s="8"/>
      <c r="S283" s="8"/>
      <c r="T283" s="10"/>
      <c r="U283" s="8"/>
      <c r="V283" s="8"/>
      <c r="W283" s="8"/>
      <c r="X283" s="8"/>
      <c r="Y283" s="8"/>
      <c r="Z283" s="8"/>
    </row>
    <row r="284" spans="1:26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9"/>
      <c r="L284" s="9"/>
      <c r="M284" s="9"/>
      <c r="N284" s="8"/>
      <c r="O284" s="8"/>
      <c r="P284" s="8"/>
      <c r="Q284" s="8"/>
      <c r="R284" s="8"/>
      <c r="S284" s="8"/>
      <c r="T284" s="10"/>
      <c r="U284" s="8"/>
      <c r="V284" s="8"/>
      <c r="W284" s="8"/>
      <c r="X284" s="8"/>
      <c r="Y284" s="8"/>
      <c r="Z284" s="8"/>
    </row>
    <row r="285" spans="1:26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9"/>
      <c r="L285" s="9"/>
      <c r="M285" s="9"/>
      <c r="N285" s="8"/>
      <c r="O285" s="8"/>
      <c r="P285" s="8"/>
      <c r="Q285" s="8"/>
      <c r="R285" s="8"/>
      <c r="S285" s="8"/>
      <c r="T285" s="10"/>
      <c r="U285" s="8"/>
      <c r="V285" s="8"/>
      <c r="W285" s="8"/>
      <c r="X285" s="8"/>
      <c r="Y285" s="8"/>
      <c r="Z285" s="8"/>
    </row>
    <row r="286" spans="1:2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9"/>
      <c r="L286" s="9"/>
      <c r="M286" s="9"/>
      <c r="N286" s="8"/>
      <c r="O286" s="8"/>
      <c r="P286" s="8"/>
      <c r="Q286" s="8"/>
      <c r="R286" s="8"/>
      <c r="S286" s="8"/>
      <c r="T286" s="10"/>
      <c r="U286" s="8"/>
      <c r="V286" s="8"/>
      <c r="W286" s="8"/>
      <c r="X286" s="8"/>
      <c r="Y286" s="8"/>
      <c r="Z286" s="8"/>
    </row>
    <row r="287" spans="1:26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9"/>
      <c r="L287" s="9"/>
      <c r="M287" s="9"/>
      <c r="N287" s="8"/>
      <c r="O287" s="8"/>
      <c r="P287" s="8"/>
      <c r="Q287" s="8"/>
      <c r="R287" s="8"/>
      <c r="S287" s="8"/>
      <c r="T287" s="10"/>
      <c r="U287" s="8"/>
      <c r="V287" s="8"/>
      <c r="W287" s="8"/>
      <c r="X287" s="8"/>
      <c r="Y287" s="8"/>
      <c r="Z287" s="8"/>
    </row>
    <row r="288" spans="1:26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9"/>
      <c r="L288" s="9"/>
      <c r="M288" s="9"/>
      <c r="N288" s="8"/>
      <c r="O288" s="8"/>
      <c r="P288" s="8"/>
      <c r="Q288" s="8"/>
      <c r="R288" s="8"/>
      <c r="S288" s="8"/>
      <c r="T288" s="10"/>
      <c r="U288" s="8"/>
      <c r="V288" s="8"/>
      <c r="W288" s="8"/>
      <c r="X288" s="8"/>
      <c r="Y288" s="8"/>
      <c r="Z288" s="8"/>
    </row>
    <row r="289" spans="1:26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9"/>
      <c r="L289" s="9"/>
      <c r="M289" s="9"/>
      <c r="N289" s="8"/>
      <c r="O289" s="8"/>
      <c r="P289" s="8"/>
      <c r="Q289" s="8"/>
      <c r="R289" s="8"/>
      <c r="S289" s="8"/>
      <c r="T289" s="10"/>
      <c r="U289" s="8"/>
      <c r="V289" s="8"/>
      <c r="W289" s="8"/>
      <c r="X289" s="8"/>
      <c r="Y289" s="8"/>
      <c r="Z289" s="8"/>
    </row>
    <row r="290" spans="1:26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9"/>
      <c r="L290" s="9"/>
      <c r="M290" s="9"/>
      <c r="N290" s="8"/>
      <c r="O290" s="8"/>
      <c r="P290" s="8"/>
      <c r="Q290" s="8"/>
      <c r="R290" s="8"/>
      <c r="S290" s="8"/>
      <c r="T290" s="10"/>
      <c r="U290" s="8"/>
      <c r="V290" s="8"/>
      <c r="W290" s="8"/>
      <c r="X290" s="8"/>
      <c r="Y290" s="8"/>
      <c r="Z290" s="8"/>
    </row>
    <row r="291" spans="1:26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9"/>
      <c r="L291" s="9"/>
      <c r="M291" s="9"/>
      <c r="N291" s="8"/>
      <c r="O291" s="8"/>
      <c r="P291" s="8"/>
      <c r="Q291" s="8"/>
      <c r="R291" s="8"/>
      <c r="S291" s="8"/>
      <c r="T291" s="10"/>
      <c r="U291" s="8"/>
      <c r="V291" s="8"/>
      <c r="W291" s="8"/>
      <c r="X291" s="8"/>
      <c r="Y291" s="8"/>
      <c r="Z291" s="8"/>
    </row>
    <row r="292" spans="1:26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9"/>
      <c r="L292" s="9"/>
      <c r="M292" s="9"/>
      <c r="N292" s="8"/>
      <c r="O292" s="8"/>
      <c r="P292" s="8"/>
      <c r="Q292" s="8"/>
      <c r="R292" s="8"/>
      <c r="S292" s="8"/>
      <c r="T292" s="10"/>
      <c r="U292" s="8"/>
      <c r="V292" s="8"/>
      <c r="W292" s="8"/>
      <c r="X292" s="8"/>
      <c r="Y292" s="8"/>
      <c r="Z292" s="8"/>
    </row>
    <row r="293" spans="1:26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9"/>
      <c r="L293" s="9"/>
      <c r="M293" s="9"/>
      <c r="N293" s="8"/>
      <c r="O293" s="8"/>
      <c r="P293" s="8"/>
      <c r="Q293" s="8"/>
      <c r="R293" s="8"/>
      <c r="S293" s="8"/>
      <c r="T293" s="10"/>
      <c r="U293" s="8"/>
      <c r="V293" s="8"/>
      <c r="W293" s="8"/>
      <c r="X293" s="8"/>
      <c r="Y293" s="8"/>
      <c r="Z293" s="8"/>
    </row>
    <row r="294" spans="1:26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9"/>
      <c r="L294" s="9"/>
      <c r="M294" s="9"/>
      <c r="N294" s="8"/>
      <c r="O294" s="8"/>
      <c r="P294" s="8"/>
      <c r="Q294" s="8"/>
      <c r="R294" s="8"/>
      <c r="S294" s="8"/>
      <c r="T294" s="10"/>
      <c r="U294" s="8"/>
      <c r="V294" s="8"/>
      <c r="W294" s="8"/>
      <c r="X294" s="8"/>
      <c r="Y294" s="8"/>
      <c r="Z294" s="8"/>
    </row>
    <row r="295" spans="1:26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9"/>
      <c r="L295" s="9"/>
      <c r="M295" s="9"/>
      <c r="N295" s="8"/>
      <c r="O295" s="8"/>
      <c r="P295" s="8"/>
      <c r="Q295" s="8"/>
      <c r="R295" s="8"/>
      <c r="S295" s="8"/>
      <c r="T295" s="10"/>
      <c r="U295" s="8"/>
      <c r="V295" s="8"/>
      <c r="W295" s="8"/>
      <c r="X295" s="8"/>
      <c r="Y295" s="8"/>
      <c r="Z295" s="8"/>
    </row>
    <row r="296" spans="1:2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9"/>
      <c r="L296" s="9"/>
      <c r="M296" s="9"/>
      <c r="N296" s="8"/>
      <c r="O296" s="8"/>
      <c r="P296" s="8"/>
      <c r="Q296" s="8"/>
      <c r="R296" s="8"/>
      <c r="S296" s="8"/>
      <c r="T296" s="10"/>
      <c r="U296" s="8"/>
      <c r="V296" s="8"/>
      <c r="W296" s="8"/>
      <c r="X296" s="8"/>
      <c r="Y296" s="8"/>
      <c r="Z296" s="8"/>
    </row>
    <row r="297" spans="1:26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9"/>
      <c r="L297" s="9"/>
      <c r="M297" s="9"/>
      <c r="N297" s="8"/>
      <c r="O297" s="8"/>
      <c r="P297" s="8"/>
      <c r="Q297" s="8"/>
      <c r="R297" s="8"/>
      <c r="S297" s="8"/>
      <c r="T297" s="10"/>
      <c r="U297" s="8"/>
      <c r="V297" s="8"/>
      <c r="W297" s="8"/>
      <c r="X297" s="8"/>
      <c r="Y297" s="8"/>
      <c r="Z297" s="8"/>
    </row>
    <row r="298" spans="1:26" ht="15.75" customHeight="1"/>
    <row r="299" spans="1:26" ht="15.75" customHeight="1"/>
    <row r="300" spans="1:26" ht="15.75" customHeight="1"/>
    <row r="301" spans="1:26" ht="15.75" customHeight="1"/>
    <row r="302" spans="1:26" ht="15.75" customHeight="1"/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oidcQuXvypZ1r9fGLXjHl3BMc0lUITCCBk3jz9XCrlfNOmcZcyIvj7DOXHveJI/74sXr10SIJ3E5LtY0qBN0w==" saltValue="nTtHDcBDkAs8L30fDylTyw==" spinCount="100000" sheet="1" objects="1" scenarios="1"/>
  <mergeCells count="25">
    <mergeCell ref="B5:O7"/>
    <mergeCell ref="B8:O8"/>
    <mergeCell ref="B12:H14"/>
    <mergeCell ref="J12:O12"/>
    <mergeCell ref="B18:H29"/>
    <mergeCell ref="W18:Y18"/>
    <mergeCell ref="K30:M30"/>
    <mergeCell ref="B33:H33"/>
    <mergeCell ref="B34:H37"/>
    <mergeCell ref="B38:H38"/>
    <mergeCell ref="B40:H44"/>
    <mergeCell ref="L48:M48"/>
    <mergeCell ref="J55:O55"/>
    <mergeCell ref="J57:O57"/>
    <mergeCell ref="J84:O84"/>
    <mergeCell ref="B89:H90"/>
    <mergeCell ref="B93:H95"/>
    <mergeCell ref="K94:N94"/>
    <mergeCell ref="J65:O66"/>
    <mergeCell ref="J68:O68"/>
    <mergeCell ref="L71:O71"/>
    <mergeCell ref="B72:H72"/>
    <mergeCell ref="B73:H76"/>
    <mergeCell ref="J73:K74"/>
    <mergeCell ref="L76:O77"/>
  </mergeCells>
  <conditionalFormatting sqref="N95:O95">
    <cfRule type="expression" dxfId="14" priority="1" stopIfTrue="1">
      <formula>OR($K$94="Ninguna",$K$94="")</formula>
    </cfRule>
  </conditionalFormatting>
  <conditionalFormatting sqref="J37:M38">
    <cfRule type="expression" dxfId="13" priority="2" stopIfTrue="1">
      <formula>OR($K$14="Usufructo",$K$14="Nuda Propiedad")</formula>
    </cfRule>
  </conditionalFormatting>
  <conditionalFormatting sqref="J24:O27">
    <cfRule type="expression" dxfId="12" priority="3" stopIfTrue="1">
      <formula>$K$20="No"</formula>
    </cfRule>
  </conditionalFormatting>
  <conditionalFormatting sqref="J39:O45">
    <cfRule type="expression" dxfId="11" priority="4" stopIfTrue="1">
      <formula>$K$14="Pleno dominio"</formula>
    </cfRule>
  </conditionalFormatting>
  <conditionalFormatting sqref="N14:O15">
    <cfRule type="expression" dxfId="10" priority="5" stopIfTrue="1">
      <formula>$M$14="No"</formula>
    </cfRule>
  </conditionalFormatting>
  <conditionalFormatting sqref="J71:K71">
    <cfRule type="expression" dxfId="9" priority="6" stopIfTrue="1">
      <formula>OR($K$14=$S$21,$K$14=$S$22)</formula>
    </cfRule>
  </conditionalFormatting>
  <conditionalFormatting sqref="L14:O15">
    <cfRule type="expression" dxfId="8" priority="7" stopIfTrue="1">
      <formula>OR($K$14=$S$21,$K$14=$S$22)</formula>
    </cfRule>
  </conditionalFormatting>
  <conditionalFormatting sqref="M73:N74">
    <cfRule type="expression" dxfId="7" priority="8" stopIfTrue="1">
      <formula>$L$73="No"</formula>
    </cfRule>
  </conditionalFormatting>
  <conditionalFormatting sqref="J76:K76">
    <cfRule type="expression" dxfId="6" priority="9" stopIfTrue="1">
      <formula>$L$73="No"</formula>
    </cfRule>
  </conditionalFormatting>
  <conditionalFormatting sqref="M78:N79">
    <cfRule type="expression" dxfId="5" priority="10" stopIfTrue="1">
      <formula>$K$24=""</formula>
    </cfRule>
  </conditionalFormatting>
  <conditionalFormatting sqref="L16:M16">
    <cfRule type="expression" dxfId="4" priority="11">
      <formula>$K$16="Solar"</formula>
    </cfRule>
  </conditionalFormatting>
  <conditionalFormatting sqref="B40 B45:H45">
    <cfRule type="expression" dxfId="3" priority="12">
      <formula>$K$14="Pleno dominio"</formula>
    </cfRule>
  </conditionalFormatting>
  <conditionalFormatting sqref="B40 B45:H46">
    <cfRule type="expression" dxfId="2" priority="13">
      <formula>$K$14="Pleno dominio"</formula>
    </cfRule>
  </conditionalFormatting>
  <conditionalFormatting sqref="B45:H45">
    <cfRule type="expression" dxfId="1" priority="14">
      <formula>$K$14="Pleno dominio"</formula>
    </cfRule>
  </conditionalFormatting>
  <conditionalFormatting sqref="J71:O71">
    <cfRule type="expression" dxfId="0" priority="15" stopIfTrue="1">
      <formula>$M$14="No"</formula>
    </cfRule>
  </conditionalFormatting>
  <dataValidations count="11">
    <dataValidation type="list" allowBlank="1" showErrorMessage="1" sqref="K16" xr:uid="{00000000-0002-0000-0000-000000000000}">
      <formula1>"Solar,Inmueble"</formula1>
    </dataValidation>
    <dataValidation type="decimal" allowBlank="1" showInputMessage="1" showErrorMessage="1" prompt="El tipo impositivo máximo es del 30%" sqref="K89:M89" xr:uid="{00000000-0002-0000-0000-000001000000}">
      <formula1>0</formula1>
      <formula2>0.3</formula2>
    </dataValidation>
    <dataValidation type="list" allowBlank="1" showErrorMessage="1" sqref="K94" xr:uid="{00000000-0002-0000-0000-000002000000}">
      <formula1>$S$63:$S$64</formula1>
    </dataValidation>
    <dataValidation type="list" allowBlank="1" showErrorMessage="1" sqref="K14" xr:uid="{00000000-0002-0000-0000-000003000000}">
      <formula1>$S$20:$S$22</formula1>
    </dataValidation>
    <dataValidation type="list" allowBlank="1" showErrorMessage="1" sqref="K20" xr:uid="{00000000-0002-0000-0000-000004000000}">
      <formula1>"Sí,No"</formula1>
    </dataValidation>
    <dataValidation type="decimal" allowBlank="1" showErrorMessage="1" sqref="O22" xr:uid="{00000000-0002-0000-0000-000005000000}">
      <formula1>0</formula1>
      <formula2>1</formula2>
    </dataValidation>
    <dataValidation type="decimal" allowBlank="1" showInputMessage="1" showErrorMessage="1" prompt="Porcentaje no válido - El porcentaje de bonificación no podrá ser superior al 95%." sqref="O95" xr:uid="{00000000-0002-0000-0000-000006000000}">
      <formula1>0.001</formula1>
      <formula2>0.95</formula2>
    </dataValidation>
    <dataValidation type="decimal" allowBlank="1" showInputMessage="1" showErrorMessage="1" prompt="El coeficiente reductor no puede superar el 15%_x000a_" sqref="O14:O16" xr:uid="{00000000-0002-0000-0000-000007000000}">
      <formula1>0</formula1>
      <formula2>0.15</formula2>
    </dataValidation>
    <dataValidation type="decimal" allowBlank="1" showInputMessage="1" showErrorMessage="1" prompt="El % no puede superar el 100%_x000a_" sqref="K43:M43" xr:uid="{00000000-0002-0000-0000-000008000000}">
      <formula1>0</formula1>
      <formula2>1</formula2>
    </dataValidation>
    <dataValidation type="decimal" allowBlank="1" showErrorMessage="1" sqref="N73" xr:uid="{00000000-0002-0000-0000-000009000000}">
      <formula1>0</formula1>
      <formula2>0.6</formula2>
    </dataValidation>
    <dataValidation type="decimal" allowBlank="1" showInputMessage="1" showErrorMessage="1" prompt="El % transmitido no puede ser superior al % adquirido" sqref="K37" xr:uid="{00000000-0002-0000-0000-00000A000000}">
      <formula1>0</formula1>
      <formula2>T32</formula2>
    </dataValidation>
  </dataValidations>
  <pageMargins left="0.70866141732283472" right="0.70866141732283472" top="0.74803149606299213" bottom="0.74803149606299213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IIVTNU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2024-01-10T07:52:38Z</dcterms:created>
  <dcterms:modified xsi:type="dcterms:W3CDTF">2024-01-10T07:59:17Z</dcterms:modified>
</cp:coreProperties>
</file>